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封面" sheetId="3" r:id="rId1"/>
    <sheet name="非流动性折扣比率2026" sheetId="2" r:id="rId2"/>
    <sheet name="控制权溢价&amp;少数股权折价2026" sheetId="1" r:id="rId3"/>
  </sheets>
  <definedNames>
    <definedName name="HTML_CodePage" hidden="1">1252</definedName>
    <definedName name="HTML_Control" hidden="1">{"'Sheet1'!$A$1:$H$145"}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HD:HomePageStuff:New_Home_Page:datafile:ctryprem.html"</definedName>
    <definedName name="HTML_Title" hidden="1">"Country Risk Premiums"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<sst xmlns="http://schemas.openxmlformats.org/spreadsheetml/2006/main" count="59" uniqueCount="55">
  <si>
    <t>非流动性折扣比率（2026）&amp;
控制权溢价比例（2026）&amp;少数股权折价比例（2026）</t>
  </si>
  <si>
    <t>计算基础：上市公司股票市盈率与非上市公司股权交易市盈率，控股权交易案例与非控股权交易案例市盈率</t>
  </si>
  <si>
    <t>应用场景：股权收购市场法估值、金融工具公允价值计量、商誉减值测试</t>
  </si>
  <si>
    <r>
      <rPr>
        <b/>
        <sz val="16"/>
        <color theme="0"/>
        <rFont val="华光标题宋_CNKI"/>
        <charset val="134"/>
      </rPr>
      <t>数据来源：</t>
    </r>
    <r>
      <rPr>
        <b/>
        <sz val="16"/>
        <color theme="0"/>
        <rFont val="Times New Roman"/>
        <charset val="134"/>
      </rPr>
      <t>WIND</t>
    </r>
    <r>
      <rPr>
        <b/>
        <sz val="16"/>
        <color theme="0"/>
        <rFont val="华光标题宋_CNKI"/>
        <charset val="134"/>
      </rPr>
      <t>资讯，</t>
    </r>
    <r>
      <rPr>
        <b/>
        <sz val="16"/>
        <color theme="0"/>
        <rFont val="Times New Roman"/>
        <charset val="134"/>
      </rPr>
      <t>CVSource</t>
    </r>
    <r>
      <rPr>
        <b/>
        <sz val="16"/>
        <color theme="0"/>
        <rFont val="华光标题宋_CNKI"/>
        <charset val="134"/>
      </rPr>
      <t>，产权交易所</t>
    </r>
  </si>
  <si>
    <r>
      <rPr>
        <b/>
        <sz val="16"/>
        <color theme="0"/>
        <rFont val="华光标题宋_CNKI"/>
        <charset val="134"/>
      </rPr>
      <t>计算日期：</t>
    </r>
    <r>
      <rPr>
        <b/>
        <sz val="16"/>
        <color theme="0"/>
        <rFont val="Arial Narrow"/>
        <charset val="134"/>
      </rPr>
      <t>2026</t>
    </r>
    <r>
      <rPr>
        <b/>
        <sz val="16"/>
        <color theme="0"/>
        <rFont val="华光标题宋_CNKI"/>
        <charset val="134"/>
      </rPr>
      <t>年</t>
    </r>
    <r>
      <rPr>
        <b/>
        <sz val="16"/>
        <color theme="0"/>
        <rFont val="Arial Narrow"/>
        <charset val="134"/>
      </rPr>
      <t>3</t>
    </r>
    <r>
      <rPr>
        <b/>
        <sz val="16"/>
        <color theme="0"/>
        <rFont val="华光标题宋_CNKI"/>
        <charset val="134"/>
      </rPr>
      <t>月</t>
    </r>
  </si>
  <si>
    <t>非上市公司并购市盈率与上市公司市盈率比较
计算非流动性折扣比率表（2026）</t>
  </si>
  <si>
    <r>
      <rPr>
        <b/>
        <sz val="12"/>
        <color indexed="8"/>
        <rFont val="黑体"/>
        <charset val="134"/>
      </rPr>
      <t>序号</t>
    </r>
  </si>
  <si>
    <r>
      <rPr>
        <b/>
        <sz val="12"/>
        <color indexed="8"/>
        <rFont val="黑体"/>
        <charset val="134"/>
      </rPr>
      <t>行业名称</t>
    </r>
  </si>
  <si>
    <r>
      <rPr>
        <b/>
        <sz val="12"/>
        <color indexed="8"/>
        <rFont val="黑体"/>
        <charset val="134"/>
      </rPr>
      <t>非上市公司并购</t>
    </r>
  </si>
  <si>
    <r>
      <rPr>
        <b/>
        <sz val="12"/>
        <color indexed="8"/>
        <rFont val="黑体"/>
        <charset val="134"/>
      </rPr>
      <t>上市公司</t>
    </r>
  </si>
  <si>
    <t>非流动性折扣比率</t>
  </si>
  <si>
    <t>备注</t>
  </si>
  <si>
    <r>
      <rPr>
        <b/>
        <sz val="12"/>
        <color indexed="8"/>
        <rFont val="黑体"/>
        <charset val="134"/>
      </rPr>
      <t>样本点数量</t>
    </r>
  </si>
  <si>
    <t>市盈率平均值</t>
  </si>
  <si>
    <t>采掘业</t>
  </si>
  <si>
    <t>电力、热力、煤气、水的生产和供应业</t>
  </si>
  <si>
    <t>房地产业</t>
  </si>
  <si>
    <t>建筑业</t>
  </si>
  <si>
    <t>交通运输、仓储业</t>
  </si>
  <si>
    <t>银行业</t>
  </si>
  <si>
    <r>
      <rPr>
        <b/>
        <sz val="12"/>
        <rFont val="Arial"/>
        <charset val="134"/>
      </rPr>
      <t>PB</t>
    </r>
    <r>
      <rPr>
        <b/>
        <sz val="12"/>
        <rFont val="宋体"/>
        <charset val="134"/>
      </rPr>
      <t>基础</t>
    </r>
  </si>
  <si>
    <t>证券、期货业</t>
  </si>
  <si>
    <t>其他金融业</t>
  </si>
  <si>
    <t>保险、信托等</t>
  </si>
  <si>
    <t>社会服务业</t>
  </si>
  <si>
    <t>商务服务、娱乐、住宿、餐饮、租赁等</t>
  </si>
  <si>
    <t>农、林、牧、渔业</t>
  </si>
  <si>
    <t>批发和零售贸易</t>
  </si>
  <si>
    <t>信息技术服务业</t>
  </si>
  <si>
    <t>计算机、通信、电子设备制造业</t>
  </si>
  <si>
    <t>机械、设备、仪表仪器制造业</t>
  </si>
  <si>
    <t>机械、通用设备、专用设备、仪器仪表</t>
  </si>
  <si>
    <t>金属、非金属制造业</t>
  </si>
  <si>
    <t>钢铁、有色、水泥、金属制品等</t>
  </si>
  <si>
    <t>石油、化学、塑胶、塑料制造业</t>
  </si>
  <si>
    <t>食品、饮料制造业</t>
  </si>
  <si>
    <t>酒、饮料、食品制造业、农副食品加工</t>
  </si>
  <si>
    <t>医药、生物制品制造业</t>
  </si>
  <si>
    <t>其他制造行业</t>
  </si>
  <si>
    <t>纺织、服装、造纸、印刷、家具等</t>
  </si>
  <si>
    <r>
      <rPr>
        <b/>
        <sz val="12"/>
        <color indexed="8"/>
        <rFont val="宋体"/>
        <charset val="134"/>
      </rPr>
      <t>合计</t>
    </r>
    <r>
      <rPr>
        <b/>
        <sz val="12"/>
        <color indexed="8"/>
        <rFont val="Times New Roman"/>
        <charset val="134"/>
      </rPr>
      <t>/</t>
    </r>
    <r>
      <rPr>
        <b/>
        <sz val="12"/>
        <color indexed="8"/>
        <rFont val="宋体"/>
        <charset val="134"/>
      </rPr>
      <t>平均值</t>
    </r>
  </si>
  <si>
    <r>
      <rPr>
        <sz val="10"/>
        <color indexed="8"/>
        <rFont val="宋体"/>
        <charset val="134"/>
      </rPr>
      <t>原始数据来源：产权交易所、</t>
    </r>
    <r>
      <rPr>
        <sz val="10"/>
        <color indexed="8"/>
        <rFont val="Times New Roman"/>
        <charset val="134"/>
      </rPr>
      <t>Wind</t>
    </r>
    <r>
      <rPr>
        <sz val="10"/>
        <color indexed="8"/>
        <rFont val="宋体"/>
        <charset val="134"/>
      </rPr>
      <t>资讯、</t>
    </r>
    <r>
      <rPr>
        <sz val="10"/>
        <color indexed="8"/>
        <rFont val="Times New Roman"/>
        <charset val="134"/>
      </rPr>
      <t>CVSource</t>
    </r>
  </si>
  <si>
    <t>提示：（1）本参数仅供参考。（2）如需取得行业非流动折扣计算底层数据及计算过程，联系客服，每个行业费用8000。（3）定制特定行业，联系客服。</t>
  </si>
  <si>
    <t>控股权溢价比例、少数股权折价比例计算表（2026）</t>
  </si>
  <si>
    <t>序号</t>
  </si>
  <si>
    <t>年份</t>
  </si>
  <si>
    <t>少数股权交易</t>
  </si>
  <si>
    <t>控股权交易</t>
  </si>
  <si>
    <t>控股权溢价比例</t>
  </si>
  <si>
    <t>少数股权折价比例</t>
  </si>
  <si>
    <t>并购案例数量</t>
  </si>
  <si>
    <r>
      <rPr>
        <b/>
        <sz val="12"/>
        <rFont val="黑体"/>
        <charset val="134"/>
      </rPr>
      <t>市盈率（P/E)</t>
    </r>
  </si>
  <si>
    <r>
      <rPr>
        <sz val="12"/>
        <rFont val="Times New Roman"/>
        <charset val="134"/>
      </rPr>
      <t>2005</t>
    </r>
    <r>
      <rPr>
        <sz val="12"/>
        <rFont val="宋体"/>
        <charset val="134"/>
      </rPr>
      <t>年及以前</t>
    </r>
  </si>
  <si>
    <r>
      <rPr>
        <b/>
        <sz val="12"/>
        <rFont val="宋体"/>
        <charset val="134"/>
      </rPr>
      <t>合计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平均值</t>
    </r>
  </si>
  <si>
    <r>
      <rPr>
        <sz val="8"/>
        <rFont val="宋体"/>
        <charset val="134"/>
      </rPr>
      <t>数据来源：产权交易所、</t>
    </r>
    <r>
      <rPr>
        <sz val="8"/>
        <rFont val="Times New Roman"/>
        <charset val="134"/>
      </rPr>
      <t>Wind</t>
    </r>
    <r>
      <rPr>
        <sz val="8"/>
        <rFont val="宋体"/>
        <charset val="134"/>
      </rPr>
      <t>资讯、</t>
    </r>
    <r>
      <rPr>
        <sz val="8"/>
        <rFont val="Times New Roman"/>
        <charset val="134"/>
      </rPr>
      <t>CVSource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</si>
</sst>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_ * #,##0_ ;_ * \-#,##0_ ;_ * &quot;-&quot;??_ ;_ @_ "/>
    <numFmt numFmtId="180" formatCode="0.0%"/>
  </numFmts>
  <fonts count="68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22"/>
      <color theme="0"/>
      <name val="黑体"/>
      <charset val="134"/>
    </font>
    <font>
      <sz val="10"/>
      <name val="Times New Roman"/>
      <charset val="134"/>
    </font>
    <font>
      <b/>
      <sz val="12"/>
      <name val="黑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2"/>
      <color theme="0" tint="-0.0499893185216834"/>
      <name val="Times New Roman"/>
      <charset val="134"/>
    </font>
    <font>
      <sz val="8"/>
      <name val="Times New Roman"/>
      <charset val="134"/>
    </font>
    <font>
      <sz val="10"/>
      <color theme="1"/>
      <name val="Arial"/>
      <charset val="134"/>
    </font>
    <font>
      <sz val="10"/>
      <color theme="1"/>
      <name val="Times New Roman"/>
      <charset val="134"/>
    </font>
    <font>
      <sz val="12"/>
      <color theme="1"/>
      <name val="Arial"/>
      <charset val="134"/>
    </font>
    <font>
      <b/>
      <sz val="12"/>
      <color theme="1"/>
      <name val="黑体"/>
      <charset val="134"/>
    </font>
    <font>
      <b/>
      <sz val="12"/>
      <color indexed="8"/>
      <name val="黑体"/>
      <charset val="134"/>
    </font>
    <font>
      <sz val="12"/>
      <color theme="1"/>
      <name val="宋体"/>
      <charset val="134"/>
    </font>
    <font>
      <b/>
      <sz val="12"/>
      <name val="Arial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theme="1"/>
      <name val="Arial"/>
      <charset val="134"/>
    </font>
    <font>
      <b/>
      <sz val="12"/>
      <color theme="0" tint="-0.0499893185216834"/>
      <name val="Arial"/>
      <charset val="134"/>
    </font>
    <font>
      <sz val="10"/>
      <color indexed="8"/>
      <name val="Times New Roman"/>
      <charset val="134"/>
    </font>
    <font>
      <b/>
      <sz val="10"/>
      <color rgb="FFFF0000"/>
      <name val="宋体"/>
      <charset val="134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b/>
      <sz val="36"/>
      <color theme="0"/>
      <name val="方正姚体"/>
      <charset val="134"/>
    </font>
    <font>
      <b/>
      <sz val="16"/>
      <color theme="0"/>
      <name val="华光标题宋_CNKI"/>
      <charset val="134"/>
    </font>
    <font>
      <sz val="28"/>
      <color theme="0"/>
      <name val="宋体"/>
      <charset val="134"/>
      <scheme val="minor"/>
    </font>
    <font>
      <b/>
      <sz val="16"/>
      <color theme="0"/>
      <name val="Times New Roman"/>
      <charset val="134"/>
    </font>
    <font>
      <b/>
      <sz val="28"/>
      <color theme="0"/>
      <name val="宋体"/>
      <charset val="134"/>
      <scheme val="minor"/>
    </font>
    <font>
      <b/>
      <sz val="16"/>
      <color theme="0"/>
      <name val="Arial Narrow"/>
      <charset val="134"/>
    </font>
    <font>
      <b/>
      <sz val="11"/>
      <color rgb="FFFFFF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9"/>
      <name val="Calibri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0"/>
      <color indexed="1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Geneva"/>
      <charset val="134"/>
    </font>
    <font>
      <sz val="10"/>
      <name val="宋体"/>
      <charset val="134"/>
    </font>
    <font>
      <sz val="9"/>
      <name val="Arial"/>
      <charset val="134"/>
    </font>
    <font>
      <b/>
      <sz val="12"/>
      <color indexed="8"/>
      <name val="宋体"/>
      <charset val="134"/>
    </font>
    <font>
      <b/>
      <sz val="12"/>
      <color indexed="8"/>
      <name val="Times New Roman"/>
      <charset val="134"/>
    </font>
    <font>
      <b/>
      <sz val="12"/>
      <name val="宋体"/>
      <charset val="134"/>
    </font>
    <font>
      <b/>
      <sz val="16"/>
      <color theme="0"/>
      <name val="Arial Narrow"/>
      <charset val="134"/>
    </font>
    <font>
      <sz val="10"/>
      <color indexed="8"/>
      <name val="宋体"/>
      <charset val="134"/>
    </font>
    <font>
      <sz val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4F81BD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5" borderId="2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25" applyNumberFormat="0" applyAlignment="0" applyProtection="0">
      <alignment vertical="center"/>
    </xf>
    <xf numFmtId="0" fontId="43" fillId="7" borderId="26" applyNumberFormat="0" applyAlignment="0" applyProtection="0">
      <alignment vertical="center"/>
    </xf>
    <xf numFmtId="0" fontId="44" fillId="7" borderId="25" applyNumberFormat="0" applyAlignment="0" applyProtection="0">
      <alignment vertical="center"/>
    </xf>
    <xf numFmtId="0" fontId="45" fillId="8" borderId="27" applyNumberFormat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3" fillId="36" borderId="0"/>
    <xf numFmtId="0" fontId="54" fillId="0" borderId="0"/>
    <xf numFmtId="9" fontId="5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7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/>
    <xf numFmtId="9" fontId="58" fillId="0" borderId="0" applyFont="0" applyFill="0" applyBorder="0" applyAlignment="0" applyProtection="0">
      <alignment vertical="center"/>
    </xf>
    <xf numFmtId="0" fontId="58" fillId="0" borderId="0"/>
    <xf numFmtId="0" fontId="54" fillId="0" borderId="0"/>
    <xf numFmtId="0" fontId="60" fillId="0" borderId="0"/>
    <xf numFmtId="0" fontId="57" fillId="0" borderId="0">
      <alignment vertical="center"/>
    </xf>
    <xf numFmtId="0" fontId="57" fillId="0" borderId="0">
      <alignment vertical="center"/>
    </xf>
    <xf numFmtId="0" fontId="61" fillId="0" borderId="0"/>
    <xf numFmtId="0" fontId="12" fillId="0" borderId="0">
      <alignment vertical="center"/>
    </xf>
    <xf numFmtId="0" fontId="60" fillId="0" borderId="0"/>
    <xf numFmtId="0" fontId="55" fillId="0" borderId="0">
      <alignment vertical="center"/>
    </xf>
    <xf numFmtId="0" fontId="59" fillId="0" borderId="0"/>
    <xf numFmtId="43" fontId="55" fillId="0" borderId="0" applyFont="0" applyFill="0" applyBorder="0" applyAlignment="0" applyProtection="0"/>
    <xf numFmtId="43" fontId="57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65" applyFont="1" applyAlignment="1">
      <alignment vertical="center"/>
    </xf>
    <xf numFmtId="0" fontId="2" fillId="0" borderId="0" xfId="65" applyFont="1" applyAlignment="1">
      <alignment horizontal="center" vertical="center"/>
    </xf>
    <xf numFmtId="0" fontId="3" fillId="0" borderId="0" xfId="65" applyFont="1" applyAlignment="1">
      <alignment vertical="center"/>
    </xf>
    <xf numFmtId="0" fontId="3" fillId="0" borderId="0" xfId="65" applyFont="1" applyAlignment="1">
      <alignment horizontal="center" vertical="center"/>
    </xf>
    <xf numFmtId="0" fontId="4" fillId="2" borderId="1" xfId="65" applyFont="1" applyFill="1" applyBorder="1" applyAlignment="1">
      <alignment horizontal="center" vertical="center"/>
    </xf>
    <xf numFmtId="0" fontId="4" fillId="2" borderId="2" xfId="65" applyFont="1" applyFill="1" applyBorder="1" applyAlignment="1">
      <alignment horizontal="center" vertical="center"/>
    </xf>
    <xf numFmtId="0" fontId="4" fillId="2" borderId="3" xfId="65" applyFont="1" applyFill="1" applyBorder="1" applyAlignment="1">
      <alignment horizontal="center" vertical="center"/>
    </xf>
    <xf numFmtId="0" fontId="5" fillId="3" borderId="4" xfId="65" applyFont="1" applyFill="1" applyBorder="1" applyAlignment="1">
      <alignment vertical="center"/>
    </xf>
    <xf numFmtId="0" fontId="5" fillId="3" borderId="0" xfId="65" applyFont="1" applyFill="1" applyBorder="1" applyAlignment="1">
      <alignment vertical="center"/>
    </xf>
    <xf numFmtId="0" fontId="5" fillId="3" borderId="0" xfId="65" applyFont="1" applyFill="1" applyBorder="1" applyAlignment="1">
      <alignment horizontal="center" vertical="center"/>
    </xf>
    <xf numFmtId="0" fontId="5" fillId="3" borderId="5" xfId="65" applyFont="1" applyFill="1" applyBorder="1" applyAlignment="1">
      <alignment horizontal="center" vertical="center"/>
    </xf>
    <xf numFmtId="0" fontId="6" fillId="4" borderId="6" xfId="65" applyFont="1" applyFill="1" applyBorder="1" applyAlignment="1">
      <alignment horizontal="center" vertical="center" wrapText="1"/>
    </xf>
    <xf numFmtId="0" fontId="6" fillId="4" borderId="7" xfId="65" applyFont="1" applyFill="1" applyBorder="1" applyAlignment="1">
      <alignment horizontal="center" vertical="center" wrapText="1"/>
    </xf>
    <xf numFmtId="0" fontId="6" fillId="4" borderId="8" xfId="65" applyFont="1" applyFill="1" applyBorder="1" applyAlignment="1">
      <alignment horizontal="center" vertical="center" wrapText="1"/>
    </xf>
    <xf numFmtId="0" fontId="6" fillId="4" borderId="9" xfId="65" applyFont="1" applyFill="1" applyBorder="1" applyAlignment="1">
      <alignment horizontal="center" vertical="center" wrapText="1"/>
    </xf>
    <xf numFmtId="0" fontId="6" fillId="4" borderId="10" xfId="65" applyFont="1" applyFill="1" applyBorder="1" applyAlignment="1">
      <alignment horizontal="center" vertical="center" wrapText="1"/>
    </xf>
    <xf numFmtId="0" fontId="6" fillId="4" borderId="11" xfId="65" applyFont="1" applyFill="1" applyBorder="1" applyAlignment="1">
      <alignment horizontal="center" vertical="center" wrapText="1"/>
    </xf>
    <xf numFmtId="0" fontId="7" fillId="4" borderId="9" xfId="65" applyFont="1" applyFill="1" applyBorder="1" applyAlignment="1">
      <alignment horizontal="center" vertical="center" wrapText="1"/>
    </xf>
    <xf numFmtId="0" fontId="7" fillId="4" borderId="10" xfId="65" applyFont="1" applyFill="1" applyBorder="1" applyAlignment="1">
      <alignment horizontal="center" vertical="center" wrapText="1"/>
    </xf>
    <xf numFmtId="2" fontId="7" fillId="4" borderId="10" xfId="65" applyNumberFormat="1" applyFont="1" applyFill="1" applyBorder="1" applyAlignment="1">
      <alignment horizontal="center" vertical="center" wrapText="1"/>
    </xf>
    <xf numFmtId="10" fontId="7" fillId="4" borderId="10" xfId="53" applyNumberFormat="1" applyFont="1" applyFill="1" applyBorder="1" applyAlignment="1">
      <alignment horizontal="center" vertical="center"/>
    </xf>
    <xf numFmtId="10" fontId="7" fillId="4" borderId="11" xfId="53" applyNumberFormat="1" applyFont="1" applyFill="1" applyBorder="1" applyAlignment="1">
      <alignment horizontal="center" vertical="center"/>
    </xf>
    <xf numFmtId="176" fontId="7" fillId="4" borderId="10" xfId="65" applyNumberFormat="1" applyFont="1" applyFill="1" applyBorder="1" applyAlignment="1">
      <alignment horizontal="center" vertical="center" wrapText="1"/>
    </xf>
    <xf numFmtId="177" fontId="7" fillId="4" borderId="10" xfId="65" applyNumberFormat="1" applyFont="1" applyFill="1" applyBorder="1" applyAlignment="1">
      <alignment horizontal="center" vertical="center" wrapText="1"/>
    </xf>
    <xf numFmtId="0" fontId="7" fillId="4" borderId="10" xfId="65" applyFont="1" applyFill="1" applyBorder="1" applyAlignment="1">
      <alignment horizontal="center" vertical="center"/>
    </xf>
    <xf numFmtId="176" fontId="7" fillId="4" borderId="10" xfId="65" applyNumberFormat="1" applyFont="1" applyFill="1" applyBorder="1" applyAlignment="1">
      <alignment horizontal="center" vertical="center"/>
    </xf>
    <xf numFmtId="178" fontId="7" fillId="4" borderId="10" xfId="65" applyNumberFormat="1" applyFont="1" applyFill="1" applyBorder="1" applyAlignment="1">
      <alignment horizontal="center" vertical="center"/>
    </xf>
    <xf numFmtId="0" fontId="8" fillId="4" borderId="12" xfId="65" applyFont="1" applyFill="1" applyBorder="1" applyAlignment="1">
      <alignment horizontal="center" vertical="center" wrapText="1"/>
    </xf>
    <xf numFmtId="0" fontId="8" fillId="4" borderId="13" xfId="65" applyFont="1" applyFill="1" applyBorder="1" applyAlignment="1">
      <alignment horizontal="center" vertical="center"/>
    </xf>
    <xf numFmtId="179" fontId="8" fillId="4" borderId="13" xfId="1" applyNumberFormat="1" applyFont="1" applyFill="1" applyBorder="1" applyAlignment="1">
      <alignment horizontal="center" vertical="center"/>
    </xf>
    <xf numFmtId="176" fontId="8" fillId="4" borderId="13" xfId="65" applyNumberFormat="1" applyFont="1" applyFill="1" applyBorder="1" applyAlignment="1">
      <alignment horizontal="center" vertical="center"/>
    </xf>
    <xf numFmtId="10" fontId="9" fillId="2" borderId="13" xfId="65" applyNumberFormat="1" applyFont="1" applyFill="1" applyBorder="1" applyAlignment="1">
      <alignment horizontal="center" vertical="center"/>
    </xf>
    <xf numFmtId="10" fontId="9" fillId="2" borderId="14" xfId="65" applyNumberFormat="1" applyFont="1" applyFill="1" applyBorder="1" applyAlignment="1">
      <alignment horizontal="center" vertical="center"/>
    </xf>
    <xf numFmtId="0" fontId="10" fillId="0" borderId="0" xfId="65" applyFont="1" applyAlignment="1">
      <alignment vertical="center"/>
    </xf>
    <xf numFmtId="0" fontId="5" fillId="0" borderId="0" xfId="65" applyFont="1" applyAlignment="1">
      <alignment vertical="center"/>
    </xf>
    <xf numFmtId="0" fontId="5" fillId="0" borderId="0" xfId="65" applyFont="1" applyAlignment="1">
      <alignment horizontal="center" vertical="center"/>
    </xf>
    <xf numFmtId="178" fontId="3" fillId="0" borderId="0" xfId="65" applyNumberFormat="1" applyFont="1" applyAlignment="1">
      <alignment horizontal="center" vertical="center"/>
    </xf>
    <xf numFmtId="0" fontId="1" fillId="0" borderId="0" xfId="58" applyFont="1" applyAlignment="1">
      <alignment vertical="center"/>
    </xf>
    <xf numFmtId="0" fontId="11" fillId="0" borderId="0" xfId="58" applyFont="1" applyAlignment="1">
      <alignment horizontal="center" vertical="center"/>
    </xf>
    <xf numFmtId="0" fontId="12" fillId="0" borderId="0" xfId="58" applyFont="1" applyAlignment="1">
      <alignment vertical="center"/>
    </xf>
    <xf numFmtId="0" fontId="4" fillId="2" borderId="4" xfId="58" applyFont="1" applyFill="1" applyBorder="1" applyAlignment="1">
      <alignment horizontal="center" vertical="center" wrapText="1"/>
    </xf>
    <xf numFmtId="0" fontId="4" fillId="2" borderId="0" xfId="58" applyFont="1" applyFill="1" applyBorder="1" applyAlignment="1">
      <alignment horizontal="center" vertical="center" wrapText="1"/>
    </xf>
    <xf numFmtId="0" fontId="13" fillId="3" borderId="15" xfId="58" applyFont="1" applyFill="1" applyBorder="1" applyAlignment="1">
      <alignment horizontal="center" vertical="center"/>
    </xf>
    <xf numFmtId="0" fontId="13" fillId="3" borderId="16" xfId="58" applyFont="1" applyFill="1" applyBorder="1" applyAlignment="1">
      <alignment horizontal="center" vertical="center"/>
    </xf>
    <xf numFmtId="0" fontId="14" fillId="4" borderId="6" xfId="58" applyFont="1" applyFill="1" applyBorder="1" applyAlignment="1">
      <alignment horizontal="center" vertical="center" wrapText="1"/>
    </xf>
    <xf numFmtId="0" fontId="14" fillId="4" borderId="7" xfId="58" applyFont="1" applyFill="1" applyBorder="1" applyAlignment="1">
      <alignment horizontal="center" vertical="center" wrapText="1"/>
    </xf>
    <xf numFmtId="0" fontId="15" fillId="4" borderId="8" xfId="58" applyFont="1" applyFill="1" applyBorder="1" applyAlignment="1">
      <alignment horizontal="center" vertical="center" wrapText="1"/>
    </xf>
    <xf numFmtId="0" fontId="14" fillId="4" borderId="12" xfId="58" applyFont="1" applyFill="1" applyBorder="1" applyAlignment="1">
      <alignment horizontal="center" vertical="center" wrapText="1"/>
    </xf>
    <xf numFmtId="0" fontId="14" fillId="4" borderId="13" xfId="58" applyFont="1" applyFill="1" applyBorder="1" applyAlignment="1">
      <alignment horizontal="center" vertical="center" wrapText="1"/>
    </xf>
    <xf numFmtId="0" fontId="15" fillId="4" borderId="13" xfId="58" applyFont="1" applyFill="1" applyBorder="1" applyAlignment="1">
      <alignment horizontal="center" vertical="center" wrapText="1"/>
    </xf>
    <xf numFmtId="0" fontId="14" fillId="4" borderId="14" xfId="58" applyFont="1" applyFill="1" applyBorder="1" applyAlignment="1">
      <alignment horizontal="center" vertical="center" wrapText="1"/>
    </xf>
    <xf numFmtId="0" fontId="13" fillId="4" borderId="17" xfId="58" applyFont="1" applyFill="1" applyBorder="1" applyAlignment="1">
      <alignment horizontal="center" vertical="center"/>
    </xf>
    <xf numFmtId="0" fontId="16" fillId="4" borderId="18" xfId="58" applyFont="1" applyFill="1" applyBorder="1" applyAlignment="1">
      <alignment vertical="center"/>
    </xf>
    <xf numFmtId="178" fontId="13" fillId="4" borderId="18" xfId="58" applyNumberFormat="1" applyFont="1" applyFill="1" applyBorder="1" applyAlignment="1">
      <alignment horizontal="center" vertical="center"/>
    </xf>
    <xf numFmtId="176" fontId="13" fillId="4" borderId="18" xfId="58" applyNumberFormat="1" applyFont="1" applyFill="1" applyBorder="1" applyAlignment="1">
      <alignment horizontal="center" vertical="center"/>
    </xf>
    <xf numFmtId="180" fontId="17" fillId="4" borderId="19" xfId="58" applyNumberFormat="1" applyFont="1" applyFill="1" applyBorder="1" applyAlignment="1">
      <alignment horizontal="center" vertical="center"/>
    </xf>
    <xf numFmtId="0" fontId="13" fillId="4" borderId="9" xfId="58" applyFont="1" applyFill="1" applyBorder="1" applyAlignment="1">
      <alignment horizontal="center" vertical="center"/>
    </xf>
    <xf numFmtId="0" fontId="18" fillId="4" borderId="10" xfId="58" applyFont="1" applyFill="1" applyBorder="1" applyAlignment="1">
      <alignment vertical="center"/>
    </xf>
    <xf numFmtId="178" fontId="13" fillId="4" borderId="10" xfId="58" applyNumberFormat="1" applyFont="1" applyFill="1" applyBorder="1" applyAlignment="1">
      <alignment horizontal="center" vertical="center"/>
    </xf>
    <xf numFmtId="176" fontId="13" fillId="4" borderId="10" xfId="58" applyNumberFormat="1" applyFont="1" applyFill="1" applyBorder="1" applyAlignment="1">
      <alignment horizontal="center" vertical="center"/>
    </xf>
    <xf numFmtId="180" fontId="17" fillId="4" borderId="11" xfId="58" applyNumberFormat="1" applyFont="1" applyFill="1" applyBorder="1" applyAlignment="1">
      <alignment horizontal="center" vertical="center"/>
    </xf>
    <xf numFmtId="0" fontId="16" fillId="4" borderId="10" xfId="58" applyFont="1" applyFill="1" applyBorder="1" applyAlignment="1">
      <alignment vertical="center"/>
    </xf>
    <xf numFmtId="180" fontId="19" fillId="4" borderId="11" xfId="58" applyNumberFormat="1" applyFont="1" applyFill="1" applyBorder="1" applyAlignment="1">
      <alignment horizontal="center" vertical="center"/>
    </xf>
    <xf numFmtId="180" fontId="19" fillId="4" borderId="11" xfId="58" applyNumberFormat="1" applyFont="1" applyFill="1" applyBorder="1" applyAlignment="1">
      <alignment horizontal="center" vertical="center" shrinkToFit="1"/>
    </xf>
    <xf numFmtId="0" fontId="16" fillId="4" borderId="10" xfId="58" applyFont="1" applyFill="1" applyBorder="1" applyAlignment="1">
      <alignment vertical="center" wrapText="1"/>
    </xf>
    <xf numFmtId="0" fontId="13" fillId="4" borderId="20" xfId="58" applyFont="1" applyFill="1" applyBorder="1" applyAlignment="1">
      <alignment horizontal="center" vertical="center"/>
    </xf>
    <xf numFmtId="0" fontId="16" fillId="4" borderId="21" xfId="58" applyFont="1" applyFill="1" applyBorder="1" applyAlignment="1">
      <alignment vertical="center"/>
    </xf>
    <xf numFmtId="178" fontId="13" fillId="4" borderId="21" xfId="58" applyNumberFormat="1" applyFont="1" applyFill="1" applyBorder="1" applyAlignment="1">
      <alignment horizontal="center" vertical="center"/>
    </xf>
    <xf numFmtId="176" fontId="13" fillId="4" borderId="21" xfId="58" applyNumberFormat="1" applyFont="1" applyFill="1" applyBorder="1" applyAlignment="1">
      <alignment horizontal="center" vertical="center"/>
    </xf>
    <xf numFmtId="0" fontId="20" fillId="4" borderId="12" xfId="58" applyFont="1" applyFill="1" applyBorder="1" applyAlignment="1">
      <alignment horizontal="center" vertical="center"/>
    </xf>
    <xf numFmtId="0" fontId="2" fillId="4" borderId="13" xfId="58" applyFont="1" applyFill="1" applyBorder="1" applyAlignment="1">
      <alignment vertical="center"/>
    </xf>
    <xf numFmtId="179" fontId="20" fillId="4" borderId="13" xfId="1" applyNumberFormat="1" applyFont="1" applyFill="1" applyBorder="1" applyAlignment="1">
      <alignment horizontal="center" vertical="center"/>
    </xf>
    <xf numFmtId="176" fontId="20" fillId="4" borderId="13" xfId="58" applyNumberFormat="1" applyFont="1" applyFill="1" applyBorder="1" applyAlignment="1">
      <alignment horizontal="center" vertical="center"/>
    </xf>
    <xf numFmtId="180" fontId="21" fillId="2" borderId="14" xfId="52" applyNumberFormat="1" applyFont="1" applyFill="1" applyBorder="1" applyAlignment="1">
      <alignment horizontal="center" vertical="center"/>
    </xf>
    <xf numFmtId="0" fontId="22" fillId="0" borderId="0" xfId="58" applyFont="1" applyBorder="1" applyAlignment="1">
      <alignment horizontal="left" vertical="center"/>
    </xf>
    <xf numFmtId="0" fontId="12" fillId="0" borderId="0" xfId="58" applyFont="1" applyBorder="1" applyAlignment="1">
      <alignment horizontal="left" vertical="center"/>
    </xf>
    <xf numFmtId="176" fontId="1" fillId="0" borderId="0" xfId="58" applyNumberFormat="1" applyFont="1" applyAlignment="1">
      <alignment vertical="center"/>
    </xf>
    <xf numFmtId="0" fontId="23" fillId="0" borderId="0" xfId="58" applyFont="1" applyAlignment="1">
      <alignment horizontal="left" vertical="center"/>
    </xf>
    <xf numFmtId="0" fontId="24" fillId="2" borderId="0" xfId="0" applyFont="1" applyFill="1">
      <alignment vertical="center"/>
    </xf>
    <xf numFmtId="0" fontId="25" fillId="0" borderId="0" xfId="0" applyFont="1">
      <alignment vertical="center"/>
    </xf>
    <xf numFmtId="0" fontId="26" fillId="2" borderId="0" xfId="0" applyFont="1" applyFill="1" applyAlignment="1">
      <alignment horizontal="center" vertical="center" wrapText="1"/>
    </xf>
    <xf numFmtId="0" fontId="27" fillId="2" borderId="0" xfId="0" applyFont="1" applyFill="1">
      <alignment vertical="center"/>
    </xf>
    <xf numFmtId="0" fontId="28" fillId="2" borderId="0" xfId="0" applyFont="1" applyFill="1">
      <alignment vertical="center"/>
    </xf>
    <xf numFmtId="0" fontId="29" fillId="2" borderId="0" xfId="0" applyFont="1" applyFill="1">
      <alignment vertical="center"/>
    </xf>
    <xf numFmtId="0" fontId="30" fillId="2" borderId="0" xfId="0" applyFont="1" applyFill="1">
      <alignment vertical="center"/>
    </xf>
    <xf numFmtId="0" fontId="31" fillId="2" borderId="0" xfId="0" applyFont="1" applyFill="1">
      <alignment vertical="center"/>
    </xf>
    <xf numFmtId="0" fontId="32" fillId="2" borderId="0" xfId="0" applyFont="1" applyFill="1">
      <alignment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lp_column_header" xfId="49"/>
    <cellStyle name="Normal_Sovereign Ratings Summary 11-7-06" xfId="50"/>
    <cellStyle name="百分比 2" xfId="51"/>
    <cellStyle name="百分比 2 2" xfId="52"/>
    <cellStyle name="百分比 3" xfId="53"/>
    <cellStyle name="百分比 4" xfId="54"/>
    <cellStyle name="百分比 5" xfId="55"/>
    <cellStyle name="百分比 6" xfId="56"/>
    <cellStyle name="常规 2" xfId="57"/>
    <cellStyle name="常规 2 2" xfId="58"/>
    <cellStyle name="常规 3" xfId="59"/>
    <cellStyle name="常规 3 2" xfId="60"/>
    <cellStyle name="常规 3 3" xfId="61"/>
    <cellStyle name="常规 4" xfId="62"/>
    <cellStyle name="常规 5" xfId="63"/>
    <cellStyle name="常规 6" xfId="64"/>
    <cellStyle name="常规 7" xfId="65"/>
    <cellStyle name="常规 8" xfId="66"/>
    <cellStyle name="千位分隔 2" xfId="67"/>
    <cellStyle name="千位分隔 3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21"/>
  <sheetViews>
    <sheetView tabSelected="1" zoomScale="80" zoomScaleNormal="80" workbookViewId="0">
      <selection activeCell="K30" sqref="K30"/>
    </sheetView>
  </sheetViews>
  <sheetFormatPr defaultColWidth="9" defaultRowHeight="14"/>
  <cols>
    <col min="1" max="16384" width="8.72727272727273" style="80"/>
  </cols>
  <sheetData>
    <row r="1" s="79" customFormat="1"/>
    <row r="2" s="79" customFormat="1"/>
    <row r="3" s="79" customFormat="1"/>
    <row r="4" s="79" customFormat="1" ht="103.5" customHeight="1" spans="2:20">
      <c r="B4" s="81" t="s">
        <v>0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</row>
    <row r="5" s="79" customFormat="1"/>
    <row r="6" s="79" customFormat="1"/>
    <row r="7" s="79" customFormat="1" ht="34.5" customHeight="1" spans="2:20">
      <c r="C7" s="82" t="s">
        <v>1</v>
      </c>
    </row>
    <row r="8" s="79" customFormat="1" ht="34.5" customHeight="1" spans="2:20">
      <c r="C8" s="82" t="s">
        <v>2</v>
      </c>
      <c r="G8" s="83"/>
      <c r="H8" s="83"/>
    </row>
    <row r="9" s="79" customFormat="1" ht="34.5" customHeight="1" spans="2:20">
      <c r="C9" s="84" t="s">
        <v>3</v>
      </c>
      <c r="G9" s="83"/>
      <c r="H9" s="85"/>
    </row>
    <row r="10" s="79" customFormat="1" ht="34.5" customHeight="1" spans="2:20">
      <c r="C10" s="86" t="s">
        <v>4</v>
      </c>
      <c r="G10" s="83"/>
      <c r="H10" s="83"/>
    </row>
    <row r="11" s="79" customFormat="1" ht="35.5" spans="2:20">
      <c r="C11" s="87"/>
      <c r="G11" s="83"/>
      <c r="H11" s="85"/>
    </row>
    <row r="12" s="79" customFormat="1"/>
    <row r="13" s="79" customFormat="1"/>
    <row r="14" s="79" customFormat="1"/>
    <row r="15" s="79" customFormat="1"/>
    <row r="16" s="79" customFormat="1"/>
    <row r="17" s="79" customFormat="1"/>
    <row r="18" s="79" customFormat="1"/>
    <row r="19" s="79" customFormat="1"/>
    <row r="20" s="79" customFormat="1"/>
    <row r="21" s="79" customFormat="1"/>
  </sheetData>
  <mergeCells count="1">
    <mergeCell ref="B4:T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zoomScale="80" zoomScaleNormal="80" workbookViewId="0">
      <pane ySplit="4" topLeftCell="A11" activePane="bottomLeft" state="frozen"/>
      <selection/>
      <selection pane="bottomLeft" activeCell="F33" sqref="F33"/>
    </sheetView>
  </sheetViews>
  <sheetFormatPr defaultColWidth="9" defaultRowHeight="13" outlineLevelCol="7"/>
  <cols>
    <col min="1" max="1" width="6.63636363636364" style="39" customWidth="1"/>
    <col min="2" max="2" width="40.1818181818182" style="40" customWidth="1"/>
    <col min="3" max="7" width="18.0909090909091" style="40" customWidth="1"/>
    <col min="8" max="8" width="42.8181818181818" style="40" customWidth="1"/>
    <col min="9" max="16384" width="9" style="40"/>
  </cols>
  <sheetData>
    <row r="1" ht="72" customHeight="1" spans="1:8">
      <c r="A1" s="41" t="s">
        <v>5</v>
      </c>
      <c r="B1" s="42"/>
      <c r="C1" s="42"/>
      <c r="D1" s="42"/>
      <c r="E1" s="42"/>
      <c r="F1" s="42"/>
      <c r="G1" s="42"/>
      <c r="H1" s="42"/>
    </row>
    <row r="2" ht="8.25" customHeight="1" spans="1:8">
      <c r="A2" s="43"/>
      <c r="B2" s="44"/>
      <c r="C2" s="44"/>
      <c r="D2" s="44"/>
      <c r="E2" s="44"/>
      <c r="F2" s="44"/>
      <c r="G2" s="44"/>
      <c r="H2" s="44"/>
    </row>
    <row r="3" s="38" customFormat="1" ht="30" customHeight="1" spans="1:8">
      <c r="A3" s="45" t="s">
        <v>6</v>
      </c>
      <c r="B3" s="46" t="s">
        <v>7</v>
      </c>
      <c r="C3" s="46" t="s">
        <v>8</v>
      </c>
      <c r="D3" s="46"/>
      <c r="E3" s="46" t="s">
        <v>9</v>
      </c>
      <c r="F3" s="46"/>
      <c r="G3" s="47" t="s">
        <v>10</v>
      </c>
      <c r="H3" s="47" t="s">
        <v>11</v>
      </c>
    </row>
    <row r="4" s="38" customFormat="1" ht="30" customHeight="1" spans="1:8">
      <c r="A4" s="48"/>
      <c r="B4" s="49"/>
      <c r="C4" s="49" t="s">
        <v>12</v>
      </c>
      <c r="D4" s="50" t="s">
        <v>13</v>
      </c>
      <c r="E4" s="49" t="s">
        <v>12</v>
      </c>
      <c r="F4" s="50" t="s">
        <v>13</v>
      </c>
      <c r="G4" s="51"/>
      <c r="H4" s="51"/>
    </row>
    <row r="5" s="38" customFormat="1" ht="30" customHeight="1" spans="1:8">
      <c r="A5" s="52">
        <v>1</v>
      </c>
      <c r="B5" s="53" t="s">
        <v>14</v>
      </c>
      <c r="C5" s="54">
        <v>12</v>
      </c>
      <c r="D5" s="55">
        <v>21.31</v>
      </c>
      <c r="E5" s="54">
        <v>64</v>
      </c>
      <c r="F5" s="55">
        <v>29.75703359375</v>
      </c>
      <c r="G5" s="56">
        <v>0.283866789582285</v>
      </c>
      <c r="H5" s="56"/>
    </row>
    <row r="6" s="38" customFormat="1" ht="30" customHeight="1" spans="1:8">
      <c r="A6" s="57">
        <v>2</v>
      </c>
      <c r="B6" s="58" t="s">
        <v>15</v>
      </c>
      <c r="C6" s="59">
        <v>117</v>
      </c>
      <c r="D6" s="60">
        <v>22.29</v>
      </c>
      <c r="E6" s="59">
        <v>109</v>
      </c>
      <c r="F6" s="60">
        <v>28.4858880733945</v>
      </c>
      <c r="G6" s="61">
        <v>0.217507281410032</v>
      </c>
      <c r="H6" s="61"/>
    </row>
    <row r="7" s="38" customFormat="1" ht="30" customHeight="1" spans="1:8">
      <c r="A7" s="57">
        <v>3</v>
      </c>
      <c r="B7" s="62" t="s">
        <v>16</v>
      </c>
      <c r="C7" s="59">
        <v>47</v>
      </c>
      <c r="D7" s="60">
        <v>36.49</v>
      </c>
      <c r="E7" s="59">
        <v>28</v>
      </c>
      <c r="F7" s="60">
        <v>52.6259035714286</v>
      </c>
      <c r="G7" s="61">
        <v>0.306615230834516</v>
      </c>
      <c r="H7" s="61"/>
    </row>
    <row r="8" s="38" customFormat="1" ht="30" customHeight="1" spans="1:8">
      <c r="A8" s="57">
        <v>4</v>
      </c>
      <c r="B8" s="62" t="s">
        <v>17</v>
      </c>
      <c r="C8" s="59">
        <v>45</v>
      </c>
      <c r="D8" s="60">
        <v>26.47</v>
      </c>
      <c r="E8" s="59">
        <v>55</v>
      </c>
      <c r="F8" s="60">
        <v>35.3963927272727</v>
      </c>
      <c r="G8" s="61">
        <v>0.252183684254215</v>
      </c>
      <c r="H8" s="61"/>
    </row>
    <row r="9" s="38" customFormat="1" ht="30" customHeight="1" spans="1:8">
      <c r="A9" s="57">
        <v>5</v>
      </c>
      <c r="B9" s="62" t="s">
        <v>18</v>
      </c>
      <c r="C9" s="59">
        <v>57</v>
      </c>
      <c r="D9" s="60">
        <v>17.7</v>
      </c>
      <c r="E9" s="59">
        <v>93</v>
      </c>
      <c r="F9" s="60">
        <v>23.9848634408602</v>
      </c>
      <c r="G9" s="61">
        <v>0.262034572611051</v>
      </c>
      <c r="H9" s="61"/>
    </row>
    <row r="10" s="38" customFormat="1" ht="30" customHeight="1" spans="1:8">
      <c r="A10" s="57">
        <v>6</v>
      </c>
      <c r="B10" s="62" t="s">
        <v>19</v>
      </c>
      <c r="C10" s="59">
        <v>41</v>
      </c>
      <c r="D10" s="60">
        <v>0.52</v>
      </c>
      <c r="E10" s="59">
        <v>42</v>
      </c>
      <c r="F10" s="60">
        <v>0.608510714285714</v>
      </c>
      <c r="G10" s="61">
        <v>0.145454652166002</v>
      </c>
      <c r="H10" s="61" t="s">
        <v>20</v>
      </c>
    </row>
    <row r="11" s="38" customFormat="1" ht="30" customHeight="1" spans="1:8">
      <c r="A11" s="57">
        <v>7</v>
      </c>
      <c r="B11" s="62" t="s">
        <v>21</v>
      </c>
      <c r="C11" s="59">
        <v>36</v>
      </c>
      <c r="D11" s="60">
        <v>26.56</v>
      </c>
      <c r="E11" s="59">
        <v>52</v>
      </c>
      <c r="F11" s="60">
        <v>34.5127201923077</v>
      </c>
      <c r="G11" s="61">
        <v>0.230428669429546</v>
      </c>
      <c r="H11" s="61"/>
    </row>
    <row r="12" s="38" customFormat="1" ht="30" customHeight="1" spans="1:8">
      <c r="A12" s="57">
        <v>8</v>
      </c>
      <c r="B12" s="62" t="s">
        <v>22</v>
      </c>
      <c r="C12" s="59">
        <v>74</v>
      </c>
      <c r="D12" s="60">
        <v>21.74</v>
      </c>
      <c r="E12" s="59">
        <v>12</v>
      </c>
      <c r="F12" s="60">
        <v>28.6489833333333</v>
      </c>
      <c r="G12" s="61">
        <v>0.241159808463244</v>
      </c>
      <c r="H12" s="63" t="s">
        <v>23</v>
      </c>
    </row>
    <row r="13" s="38" customFormat="1" ht="30" customHeight="1" spans="1:8">
      <c r="A13" s="57">
        <v>9</v>
      </c>
      <c r="B13" s="62" t="s">
        <v>24</v>
      </c>
      <c r="C13" s="59">
        <v>660</v>
      </c>
      <c r="D13" s="60">
        <v>35.86</v>
      </c>
      <c r="E13" s="59">
        <v>144</v>
      </c>
      <c r="F13" s="60">
        <v>54.2637020833334</v>
      </c>
      <c r="G13" s="61">
        <v>0.339153087179172</v>
      </c>
      <c r="H13" s="64" t="s">
        <v>25</v>
      </c>
    </row>
    <row r="14" s="38" customFormat="1" ht="30" customHeight="1" spans="1:8">
      <c r="A14" s="57">
        <v>10</v>
      </c>
      <c r="B14" s="62" t="s">
        <v>26</v>
      </c>
      <c r="C14" s="59">
        <v>17</v>
      </c>
      <c r="D14" s="60">
        <v>42.21</v>
      </c>
      <c r="E14" s="59">
        <v>23</v>
      </c>
      <c r="F14" s="60">
        <v>59.2270304347826</v>
      </c>
      <c r="G14" s="61">
        <v>0.287318650114001</v>
      </c>
      <c r="H14" s="61"/>
    </row>
    <row r="15" s="38" customFormat="1" ht="30" customHeight="1" spans="1:8">
      <c r="A15" s="57">
        <v>11</v>
      </c>
      <c r="B15" s="62" t="s">
        <v>27</v>
      </c>
      <c r="C15" s="59">
        <v>144</v>
      </c>
      <c r="D15" s="60">
        <v>30.38</v>
      </c>
      <c r="E15" s="59">
        <v>102</v>
      </c>
      <c r="F15" s="60">
        <v>42.5191710784314</v>
      </c>
      <c r="G15" s="61">
        <v>0.285498770802453</v>
      </c>
      <c r="H15" s="61"/>
    </row>
    <row r="16" s="38" customFormat="1" ht="30" customHeight="1" spans="1:8">
      <c r="A16" s="57">
        <v>12</v>
      </c>
      <c r="B16" s="62" t="s">
        <v>28</v>
      </c>
      <c r="C16" s="59">
        <v>84</v>
      </c>
      <c r="D16" s="60">
        <v>43.9</v>
      </c>
      <c r="E16" s="59">
        <v>165</v>
      </c>
      <c r="F16" s="60">
        <v>68.0733693939394</v>
      </c>
      <c r="G16" s="61">
        <v>0.355107578913107</v>
      </c>
      <c r="H16" s="61"/>
    </row>
    <row r="17" s="38" customFormat="1" ht="30" customHeight="1" spans="1:8">
      <c r="A17" s="57">
        <v>13</v>
      </c>
      <c r="B17" s="62" t="s">
        <v>29</v>
      </c>
      <c r="C17" s="59">
        <v>23</v>
      </c>
      <c r="D17" s="60">
        <v>42.27</v>
      </c>
      <c r="E17" s="59">
        <v>353</v>
      </c>
      <c r="F17" s="60">
        <v>63.2221899433428</v>
      </c>
      <c r="G17" s="61">
        <v>0.331405634036393</v>
      </c>
      <c r="H17" s="61"/>
    </row>
    <row r="18" s="38" customFormat="1" ht="30" customHeight="1" spans="1:8">
      <c r="A18" s="57">
        <v>14</v>
      </c>
      <c r="B18" s="62" t="s">
        <v>30</v>
      </c>
      <c r="C18" s="59">
        <v>90</v>
      </c>
      <c r="D18" s="60">
        <v>34.88</v>
      </c>
      <c r="E18" s="59">
        <v>693</v>
      </c>
      <c r="F18" s="60">
        <v>48.3128123376624</v>
      </c>
      <c r="G18" s="61">
        <v>0.278038302630352</v>
      </c>
      <c r="H18" s="64" t="s">
        <v>31</v>
      </c>
    </row>
    <row r="19" s="38" customFormat="1" ht="30" customHeight="1" spans="1:8">
      <c r="A19" s="57">
        <v>15</v>
      </c>
      <c r="B19" s="62" t="s">
        <v>32</v>
      </c>
      <c r="C19" s="59">
        <v>43</v>
      </c>
      <c r="D19" s="60">
        <v>33.14</v>
      </c>
      <c r="E19" s="59">
        <v>208</v>
      </c>
      <c r="F19" s="60">
        <v>46.3346122596154</v>
      </c>
      <c r="G19" s="61">
        <v>0.284767943792974</v>
      </c>
      <c r="H19" s="64" t="s">
        <v>33</v>
      </c>
    </row>
    <row r="20" s="38" customFormat="1" ht="30" customHeight="1" spans="1:8">
      <c r="A20" s="57">
        <v>16</v>
      </c>
      <c r="B20" s="62" t="s">
        <v>34</v>
      </c>
      <c r="C20" s="59">
        <v>49</v>
      </c>
      <c r="D20" s="60">
        <v>28.86</v>
      </c>
      <c r="E20" s="59">
        <v>331</v>
      </c>
      <c r="F20" s="60">
        <v>41.1750305135952</v>
      </c>
      <c r="G20" s="61">
        <v>0.299089772611801</v>
      </c>
      <c r="H20" s="61"/>
    </row>
    <row r="21" s="38" customFormat="1" ht="30" customHeight="1" spans="1:8">
      <c r="A21" s="57">
        <v>17</v>
      </c>
      <c r="B21" s="65" t="s">
        <v>35</v>
      </c>
      <c r="C21" s="59">
        <v>18</v>
      </c>
      <c r="D21" s="60">
        <v>26.16</v>
      </c>
      <c r="E21" s="59">
        <v>137</v>
      </c>
      <c r="F21" s="60">
        <v>37.8730733576642</v>
      </c>
      <c r="G21" s="61">
        <v>0.309271794423673</v>
      </c>
      <c r="H21" s="63" t="s">
        <v>36</v>
      </c>
    </row>
    <row r="22" s="38" customFormat="1" ht="30" customHeight="1" spans="1:8">
      <c r="A22" s="57">
        <v>18</v>
      </c>
      <c r="B22" s="62" t="s">
        <v>37</v>
      </c>
      <c r="C22" s="59">
        <v>11</v>
      </c>
      <c r="D22" s="60">
        <v>26.23</v>
      </c>
      <c r="E22" s="59">
        <v>191</v>
      </c>
      <c r="F22" s="60">
        <v>40.6133518324607</v>
      </c>
      <c r="G22" s="61">
        <v>0.354153281703891</v>
      </c>
      <c r="H22" s="61"/>
    </row>
    <row r="23" s="38" customFormat="1" ht="30" customHeight="1" spans="1:8">
      <c r="A23" s="66">
        <v>19</v>
      </c>
      <c r="B23" s="67" t="s">
        <v>38</v>
      </c>
      <c r="C23" s="68">
        <v>53</v>
      </c>
      <c r="D23" s="69">
        <v>30.12</v>
      </c>
      <c r="E23" s="68">
        <v>334</v>
      </c>
      <c r="F23" s="69">
        <v>43.2895739520958</v>
      </c>
      <c r="G23" s="61">
        <v>0.304220456562341</v>
      </c>
      <c r="H23" s="64" t="s">
        <v>39</v>
      </c>
    </row>
    <row r="24" s="38" customFormat="1" ht="30" customHeight="1" spans="1:8">
      <c r="A24" s="70">
        <v>20</v>
      </c>
      <c r="B24" s="71" t="s">
        <v>40</v>
      </c>
      <c r="C24" s="72">
        <f>SUM(C5:C23)</f>
        <v>1621</v>
      </c>
      <c r="D24" s="73"/>
      <c r="E24" s="72">
        <f>SUM(E5:E23)</f>
        <v>3136</v>
      </c>
      <c r="F24" s="73"/>
      <c r="G24" s="74">
        <f>AVERAGE(G5:G23)</f>
        <v>0.282488208501108</v>
      </c>
      <c r="H24" s="61"/>
    </row>
    <row r="25" s="38" customFormat="1" ht="25" customHeight="1" spans="1:8">
      <c r="A25" s="75" t="s">
        <v>41</v>
      </c>
      <c r="B25" s="76"/>
      <c r="C25" s="76"/>
      <c r="F25" s="77"/>
    </row>
    <row r="27" spans="1:8">
      <c r="A27" s="78" t="s">
        <v>42</v>
      </c>
    </row>
  </sheetData>
  <mergeCells count="9">
    <mergeCell ref="A1:H1"/>
    <mergeCell ref="A2:H2"/>
    <mergeCell ref="C3:D3"/>
    <mergeCell ref="E3:F3"/>
    <mergeCell ref="A25:C25"/>
    <mergeCell ref="A3:A4"/>
    <mergeCell ref="B3:B4"/>
    <mergeCell ref="G3:G4"/>
    <mergeCell ref="H3:H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="90" zoomScaleNormal="90" workbookViewId="0">
      <pane ySplit="4" topLeftCell="A5" activePane="bottomLeft" state="frozen"/>
      <selection/>
      <selection pane="bottomLeft" activeCell="F35" sqref="F35"/>
    </sheetView>
  </sheetViews>
  <sheetFormatPr defaultColWidth="9" defaultRowHeight="14" outlineLevelCol="7"/>
  <cols>
    <col min="1" max="1" width="8.72727272727273" style="3" customWidth="1"/>
    <col min="2" max="2" width="15.7272727272727" style="3" customWidth="1"/>
    <col min="3" max="8" width="20.2727272727273" style="4" customWidth="1"/>
    <col min="9" max="256" width="9" style="3"/>
    <col min="257" max="257" width="6.36363636363636" style="3" customWidth="1"/>
    <col min="258" max="258" width="14.4545454545455" style="3" customWidth="1"/>
    <col min="259" max="264" width="9.36363636363636" style="3" customWidth="1"/>
    <col min="265" max="512" width="9" style="3"/>
    <col min="513" max="513" width="6.36363636363636" style="3" customWidth="1"/>
    <col min="514" max="514" width="14.4545454545455" style="3" customWidth="1"/>
    <col min="515" max="520" width="9.36363636363636" style="3" customWidth="1"/>
    <col min="521" max="768" width="9" style="3"/>
    <col min="769" max="769" width="6.36363636363636" style="3" customWidth="1"/>
    <col min="770" max="770" width="14.4545454545455" style="3" customWidth="1"/>
    <col min="771" max="776" width="9.36363636363636" style="3" customWidth="1"/>
    <col min="777" max="1024" width="9" style="3"/>
    <col min="1025" max="1025" width="6.36363636363636" style="3" customWidth="1"/>
    <col min="1026" max="1026" width="14.4545454545455" style="3" customWidth="1"/>
    <col min="1027" max="1032" width="9.36363636363636" style="3" customWidth="1"/>
    <col min="1033" max="1280" width="9" style="3"/>
    <col min="1281" max="1281" width="6.36363636363636" style="3" customWidth="1"/>
    <col min="1282" max="1282" width="14.4545454545455" style="3" customWidth="1"/>
    <col min="1283" max="1288" width="9.36363636363636" style="3" customWidth="1"/>
    <col min="1289" max="1536" width="9" style="3"/>
    <col min="1537" max="1537" width="6.36363636363636" style="3" customWidth="1"/>
    <col min="1538" max="1538" width="14.4545454545455" style="3" customWidth="1"/>
    <col min="1539" max="1544" width="9.36363636363636" style="3" customWidth="1"/>
    <col min="1545" max="1792" width="9" style="3"/>
    <col min="1793" max="1793" width="6.36363636363636" style="3" customWidth="1"/>
    <col min="1794" max="1794" width="14.4545454545455" style="3" customWidth="1"/>
    <col min="1795" max="1800" width="9.36363636363636" style="3" customWidth="1"/>
    <col min="1801" max="2048" width="9" style="3"/>
    <col min="2049" max="2049" width="6.36363636363636" style="3" customWidth="1"/>
    <col min="2050" max="2050" width="14.4545454545455" style="3" customWidth="1"/>
    <col min="2051" max="2056" width="9.36363636363636" style="3" customWidth="1"/>
    <col min="2057" max="2304" width="9" style="3"/>
    <col min="2305" max="2305" width="6.36363636363636" style="3" customWidth="1"/>
    <col min="2306" max="2306" width="14.4545454545455" style="3" customWidth="1"/>
    <col min="2307" max="2312" width="9.36363636363636" style="3" customWidth="1"/>
    <col min="2313" max="2560" width="9" style="3"/>
    <col min="2561" max="2561" width="6.36363636363636" style="3" customWidth="1"/>
    <col min="2562" max="2562" width="14.4545454545455" style="3" customWidth="1"/>
    <col min="2563" max="2568" width="9.36363636363636" style="3" customWidth="1"/>
    <col min="2569" max="2816" width="9" style="3"/>
    <col min="2817" max="2817" width="6.36363636363636" style="3" customWidth="1"/>
    <col min="2818" max="2818" width="14.4545454545455" style="3" customWidth="1"/>
    <col min="2819" max="2824" width="9.36363636363636" style="3" customWidth="1"/>
    <col min="2825" max="3072" width="9" style="3"/>
    <col min="3073" max="3073" width="6.36363636363636" style="3" customWidth="1"/>
    <col min="3074" max="3074" width="14.4545454545455" style="3" customWidth="1"/>
    <col min="3075" max="3080" width="9.36363636363636" style="3" customWidth="1"/>
    <col min="3081" max="3328" width="9" style="3"/>
    <col min="3329" max="3329" width="6.36363636363636" style="3" customWidth="1"/>
    <col min="3330" max="3330" width="14.4545454545455" style="3" customWidth="1"/>
    <col min="3331" max="3336" width="9.36363636363636" style="3" customWidth="1"/>
    <col min="3337" max="3584" width="9" style="3"/>
    <col min="3585" max="3585" width="6.36363636363636" style="3" customWidth="1"/>
    <col min="3586" max="3586" width="14.4545454545455" style="3" customWidth="1"/>
    <col min="3587" max="3592" width="9.36363636363636" style="3" customWidth="1"/>
    <col min="3593" max="3840" width="9" style="3"/>
    <col min="3841" max="3841" width="6.36363636363636" style="3" customWidth="1"/>
    <col min="3842" max="3842" width="14.4545454545455" style="3" customWidth="1"/>
    <col min="3843" max="3848" width="9.36363636363636" style="3" customWidth="1"/>
    <col min="3849" max="4096" width="9" style="3"/>
    <col min="4097" max="4097" width="6.36363636363636" style="3" customWidth="1"/>
    <col min="4098" max="4098" width="14.4545454545455" style="3" customWidth="1"/>
    <col min="4099" max="4104" width="9.36363636363636" style="3" customWidth="1"/>
    <col min="4105" max="4352" width="9" style="3"/>
    <col min="4353" max="4353" width="6.36363636363636" style="3" customWidth="1"/>
    <col min="4354" max="4354" width="14.4545454545455" style="3" customWidth="1"/>
    <col min="4355" max="4360" width="9.36363636363636" style="3" customWidth="1"/>
    <col min="4361" max="4608" width="9" style="3"/>
    <col min="4609" max="4609" width="6.36363636363636" style="3" customWidth="1"/>
    <col min="4610" max="4610" width="14.4545454545455" style="3" customWidth="1"/>
    <col min="4611" max="4616" width="9.36363636363636" style="3" customWidth="1"/>
    <col min="4617" max="4864" width="9" style="3"/>
    <col min="4865" max="4865" width="6.36363636363636" style="3" customWidth="1"/>
    <col min="4866" max="4866" width="14.4545454545455" style="3" customWidth="1"/>
    <col min="4867" max="4872" width="9.36363636363636" style="3" customWidth="1"/>
    <col min="4873" max="5120" width="9" style="3"/>
    <col min="5121" max="5121" width="6.36363636363636" style="3" customWidth="1"/>
    <col min="5122" max="5122" width="14.4545454545455" style="3" customWidth="1"/>
    <col min="5123" max="5128" width="9.36363636363636" style="3" customWidth="1"/>
    <col min="5129" max="5376" width="9" style="3"/>
    <col min="5377" max="5377" width="6.36363636363636" style="3" customWidth="1"/>
    <col min="5378" max="5378" width="14.4545454545455" style="3" customWidth="1"/>
    <col min="5379" max="5384" width="9.36363636363636" style="3" customWidth="1"/>
    <col min="5385" max="5632" width="9" style="3"/>
    <col min="5633" max="5633" width="6.36363636363636" style="3" customWidth="1"/>
    <col min="5634" max="5634" width="14.4545454545455" style="3" customWidth="1"/>
    <col min="5635" max="5640" width="9.36363636363636" style="3" customWidth="1"/>
    <col min="5641" max="5888" width="9" style="3"/>
    <col min="5889" max="5889" width="6.36363636363636" style="3" customWidth="1"/>
    <col min="5890" max="5890" width="14.4545454545455" style="3" customWidth="1"/>
    <col min="5891" max="5896" width="9.36363636363636" style="3" customWidth="1"/>
    <col min="5897" max="6144" width="9" style="3"/>
    <col min="6145" max="6145" width="6.36363636363636" style="3" customWidth="1"/>
    <col min="6146" max="6146" width="14.4545454545455" style="3" customWidth="1"/>
    <col min="6147" max="6152" width="9.36363636363636" style="3" customWidth="1"/>
    <col min="6153" max="6400" width="9" style="3"/>
    <col min="6401" max="6401" width="6.36363636363636" style="3" customWidth="1"/>
    <col min="6402" max="6402" width="14.4545454545455" style="3" customWidth="1"/>
    <col min="6403" max="6408" width="9.36363636363636" style="3" customWidth="1"/>
    <col min="6409" max="6656" width="9" style="3"/>
    <col min="6657" max="6657" width="6.36363636363636" style="3" customWidth="1"/>
    <col min="6658" max="6658" width="14.4545454545455" style="3" customWidth="1"/>
    <col min="6659" max="6664" width="9.36363636363636" style="3" customWidth="1"/>
    <col min="6665" max="6912" width="9" style="3"/>
    <col min="6913" max="6913" width="6.36363636363636" style="3" customWidth="1"/>
    <col min="6914" max="6914" width="14.4545454545455" style="3" customWidth="1"/>
    <col min="6915" max="6920" width="9.36363636363636" style="3" customWidth="1"/>
    <col min="6921" max="7168" width="9" style="3"/>
    <col min="7169" max="7169" width="6.36363636363636" style="3" customWidth="1"/>
    <col min="7170" max="7170" width="14.4545454545455" style="3" customWidth="1"/>
    <col min="7171" max="7176" width="9.36363636363636" style="3" customWidth="1"/>
    <col min="7177" max="7424" width="9" style="3"/>
    <col min="7425" max="7425" width="6.36363636363636" style="3" customWidth="1"/>
    <col min="7426" max="7426" width="14.4545454545455" style="3" customWidth="1"/>
    <col min="7427" max="7432" width="9.36363636363636" style="3" customWidth="1"/>
    <col min="7433" max="7680" width="9" style="3"/>
    <col min="7681" max="7681" width="6.36363636363636" style="3" customWidth="1"/>
    <col min="7682" max="7682" width="14.4545454545455" style="3" customWidth="1"/>
    <col min="7683" max="7688" width="9.36363636363636" style="3" customWidth="1"/>
    <col min="7689" max="7936" width="9" style="3"/>
    <col min="7937" max="7937" width="6.36363636363636" style="3" customWidth="1"/>
    <col min="7938" max="7938" width="14.4545454545455" style="3" customWidth="1"/>
    <col min="7939" max="7944" width="9.36363636363636" style="3" customWidth="1"/>
    <col min="7945" max="8192" width="9" style="3"/>
    <col min="8193" max="8193" width="6.36363636363636" style="3" customWidth="1"/>
    <col min="8194" max="8194" width="14.4545454545455" style="3" customWidth="1"/>
    <col min="8195" max="8200" width="9.36363636363636" style="3" customWidth="1"/>
    <col min="8201" max="8448" width="9" style="3"/>
    <col min="8449" max="8449" width="6.36363636363636" style="3" customWidth="1"/>
    <col min="8450" max="8450" width="14.4545454545455" style="3" customWidth="1"/>
    <col min="8451" max="8456" width="9.36363636363636" style="3" customWidth="1"/>
    <col min="8457" max="8704" width="9" style="3"/>
    <col min="8705" max="8705" width="6.36363636363636" style="3" customWidth="1"/>
    <col min="8706" max="8706" width="14.4545454545455" style="3" customWidth="1"/>
    <col min="8707" max="8712" width="9.36363636363636" style="3" customWidth="1"/>
    <col min="8713" max="8960" width="9" style="3"/>
    <col min="8961" max="8961" width="6.36363636363636" style="3" customWidth="1"/>
    <col min="8962" max="8962" width="14.4545454545455" style="3" customWidth="1"/>
    <col min="8963" max="8968" width="9.36363636363636" style="3" customWidth="1"/>
    <col min="8969" max="9216" width="9" style="3"/>
    <col min="9217" max="9217" width="6.36363636363636" style="3" customWidth="1"/>
    <col min="9218" max="9218" width="14.4545454545455" style="3" customWidth="1"/>
    <col min="9219" max="9224" width="9.36363636363636" style="3" customWidth="1"/>
    <col min="9225" max="9472" width="9" style="3"/>
    <col min="9473" max="9473" width="6.36363636363636" style="3" customWidth="1"/>
    <col min="9474" max="9474" width="14.4545454545455" style="3" customWidth="1"/>
    <col min="9475" max="9480" width="9.36363636363636" style="3" customWidth="1"/>
    <col min="9481" max="9728" width="9" style="3"/>
    <col min="9729" max="9729" width="6.36363636363636" style="3" customWidth="1"/>
    <col min="9730" max="9730" width="14.4545454545455" style="3" customWidth="1"/>
    <col min="9731" max="9736" width="9.36363636363636" style="3" customWidth="1"/>
    <col min="9737" max="9984" width="9" style="3"/>
    <col min="9985" max="9985" width="6.36363636363636" style="3" customWidth="1"/>
    <col min="9986" max="9986" width="14.4545454545455" style="3" customWidth="1"/>
    <col min="9987" max="9992" width="9.36363636363636" style="3" customWidth="1"/>
    <col min="9993" max="10240" width="9" style="3"/>
    <col min="10241" max="10241" width="6.36363636363636" style="3" customWidth="1"/>
    <col min="10242" max="10242" width="14.4545454545455" style="3" customWidth="1"/>
    <col min="10243" max="10248" width="9.36363636363636" style="3" customWidth="1"/>
    <col min="10249" max="10496" width="9" style="3"/>
    <col min="10497" max="10497" width="6.36363636363636" style="3" customWidth="1"/>
    <col min="10498" max="10498" width="14.4545454545455" style="3" customWidth="1"/>
    <col min="10499" max="10504" width="9.36363636363636" style="3" customWidth="1"/>
    <col min="10505" max="10752" width="9" style="3"/>
    <col min="10753" max="10753" width="6.36363636363636" style="3" customWidth="1"/>
    <col min="10754" max="10754" width="14.4545454545455" style="3" customWidth="1"/>
    <col min="10755" max="10760" width="9.36363636363636" style="3" customWidth="1"/>
    <col min="10761" max="11008" width="9" style="3"/>
    <col min="11009" max="11009" width="6.36363636363636" style="3" customWidth="1"/>
    <col min="11010" max="11010" width="14.4545454545455" style="3" customWidth="1"/>
    <col min="11011" max="11016" width="9.36363636363636" style="3" customWidth="1"/>
    <col min="11017" max="11264" width="9" style="3"/>
    <col min="11265" max="11265" width="6.36363636363636" style="3" customWidth="1"/>
    <col min="11266" max="11266" width="14.4545454545455" style="3" customWidth="1"/>
    <col min="11267" max="11272" width="9.36363636363636" style="3" customWidth="1"/>
    <col min="11273" max="11520" width="9" style="3"/>
    <col min="11521" max="11521" width="6.36363636363636" style="3" customWidth="1"/>
    <col min="11522" max="11522" width="14.4545454545455" style="3" customWidth="1"/>
    <col min="11523" max="11528" width="9.36363636363636" style="3" customWidth="1"/>
    <col min="11529" max="11776" width="9" style="3"/>
    <col min="11777" max="11777" width="6.36363636363636" style="3" customWidth="1"/>
    <col min="11778" max="11778" width="14.4545454545455" style="3" customWidth="1"/>
    <col min="11779" max="11784" width="9.36363636363636" style="3" customWidth="1"/>
    <col min="11785" max="12032" width="9" style="3"/>
    <col min="12033" max="12033" width="6.36363636363636" style="3" customWidth="1"/>
    <col min="12034" max="12034" width="14.4545454545455" style="3" customWidth="1"/>
    <col min="12035" max="12040" width="9.36363636363636" style="3" customWidth="1"/>
    <col min="12041" max="12288" width="9" style="3"/>
    <col min="12289" max="12289" width="6.36363636363636" style="3" customWidth="1"/>
    <col min="12290" max="12290" width="14.4545454545455" style="3" customWidth="1"/>
    <col min="12291" max="12296" width="9.36363636363636" style="3" customWidth="1"/>
    <col min="12297" max="12544" width="9" style="3"/>
    <col min="12545" max="12545" width="6.36363636363636" style="3" customWidth="1"/>
    <col min="12546" max="12546" width="14.4545454545455" style="3" customWidth="1"/>
    <col min="12547" max="12552" width="9.36363636363636" style="3" customWidth="1"/>
    <col min="12553" max="12800" width="9" style="3"/>
    <col min="12801" max="12801" width="6.36363636363636" style="3" customWidth="1"/>
    <col min="12802" max="12802" width="14.4545454545455" style="3" customWidth="1"/>
    <col min="12803" max="12808" width="9.36363636363636" style="3" customWidth="1"/>
    <col min="12809" max="13056" width="9" style="3"/>
    <col min="13057" max="13057" width="6.36363636363636" style="3" customWidth="1"/>
    <col min="13058" max="13058" width="14.4545454545455" style="3" customWidth="1"/>
    <col min="13059" max="13064" width="9.36363636363636" style="3" customWidth="1"/>
    <col min="13065" max="13312" width="9" style="3"/>
    <col min="13313" max="13313" width="6.36363636363636" style="3" customWidth="1"/>
    <col min="13314" max="13314" width="14.4545454545455" style="3" customWidth="1"/>
    <col min="13315" max="13320" width="9.36363636363636" style="3" customWidth="1"/>
    <col min="13321" max="13568" width="9" style="3"/>
    <col min="13569" max="13569" width="6.36363636363636" style="3" customWidth="1"/>
    <col min="13570" max="13570" width="14.4545454545455" style="3" customWidth="1"/>
    <col min="13571" max="13576" width="9.36363636363636" style="3" customWidth="1"/>
    <col min="13577" max="13824" width="9" style="3"/>
    <col min="13825" max="13825" width="6.36363636363636" style="3" customWidth="1"/>
    <col min="13826" max="13826" width="14.4545454545455" style="3" customWidth="1"/>
    <col min="13827" max="13832" width="9.36363636363636" style="3" customWidth="1"/>
    <col min="13833" max="14080" width="9" style="3"/>
    <col min="14081" max="14081" width="6.36363636363636" style="3" customWidth="1"/>
    <col min="14082" max="14082" width="14.4545454545455" style="3" customWidth="1"/>
    <col min="14083" max="14088" width="9.36363636363636" style="3" customWidth="1"/>
    <col min="14089" max="14336" width="9" style="3"/>
    <col min="14337" max="14337" width="6.36363636363636" style="3" customWidth="1"/>
    <col min="14338" max="14338" width="14.4545454545455" style="3" customWidth="1"/>
    <col min="14339" max="14344" width="9.36363636363636" style="3" customWidth="1"/>
    <col min="14345" max="14592" width="9" style="3"/>
    <col min="14593" max="14593" width="6.36363636363636" style="3" customWidth="1"/>
    <col min="14594" max="14594" width="14.4545454545455" style="3" customWidth="1"/>
    <col min="14595" max="14600" width="9.36363636363636" style="3" customWidth="1"/>
    <col min="14601" max="14848" width="9" style="3"/>
    <col min="14849" max="14849" width="6.36363636363636" style="3" customWidth="1"/>
    <col min="14850" max="14850" width="14.4545454545455" style="3" customWidth="1"/>
    <col min="14851" max="14856" width="9.36363636363636" style="3" customWidth="1"/>
    <col min="14857" max="15104" width="9" style="3"/>
    <col min="15105" max="15105" width="6.36363636363636" style="3" customWidth="1"/>
    <col min="15106" max="15106" width="14.4545454545455" style="3" customWidth="1"/>
    <col min="15107" max="15112" width="9.36363636363636" style="3" customWidth="1"/>
    <col min="15113" max="15360" width="9" style="3"/>
    <col min="15361" max="15361" width="6.36363636363636" style="3" customWidth="1"/>
    <col min="15362" max="15362" width="14.4545454545455" style="3" customWidth="1"/>
    <col min="15363" max="15368" width="9.36363636363636" style="3" customWidth="1"/>
    <col min="15369" max="15616" width="9" style="3"/>
    <col min="15617" max="15617" width="6.36363636363636" style="3" customWidth="1"/>
    <col min="15618" max="15618" width="14.4545454545455" style="3" customWidth="1"/>
    <col min="15619" max="15624" width="9.36363636363636" style="3" customWidth="1"/>
    <col min="15625" max="15872" width="9" style="3"/>
    <col min="15873" max="15873" width="6.36363636363636" style="3" customWidth="1"/>
    <col min="15874" max="15874" width="14.4545454545455" style="3" customWidth="1"/>
    <col min="15875" max="15880" width="9.36363636363636" style="3" customWidth="1"/>
    <col min="15881" max="16128" width="9" style="3"/>
    <col min="16129" max="16129" width="6.36363636363636" style="3" customWidth="1"/>
    <col min="16130" max="16130" width="14.4545454545455" style="3" customWidth="1"/>
    <col min="16131" max="16136" width="9.36363636363636" style="3" customWidth="1"/>
    <col min="16137" max="16384" width="9" style="3"/>
  </cols>
  <sheetData>
    <row r="1" ht="51.75" customHeight="1" spans="1:8">
      <c r="A1" s="5" t="s">
        <v>43</v>
      </c>
      <c r="B1" s="6"/>
      <c r="C1" s="6"/>
      <c r="D1" s="6"/>
      <c r="E1" s="6"/>
      <c r="F1" s="6"/>
      <c r="G1" s="6"/>
      <c r="H1" s="7"/>
    </row>
    <row r="2" ht="7.5" customHeight="1" spans="1:8">
      <c r="A2" s="8"/>
      <c r="B2" s="9"/>
      <c r="C2" s="10"/>
      <c r="D2" s="10"/>
      <c r="E2" s="10"/>
      <c r="F2" s="10"/>
      <c r="G2" s="10"/>
      <c r="H2" s="11"/>
    </row>
    <row r="3" s="1" customFormat="1" ht="21" customHeight="1" spans="1:8">
      <c r="A3" s="12" t="s">
        <v>44</v>
      </c>
      <c r="B3" s="13" t="s">
        <v>45</v>
      </c>
      <c r="C3" s="13" t="s">
        <v>46</v>
      </c>
      <c r="D3" s="13"/>
      <c r="E3" s="13" t="s">
        <v>47</v>
      </c>
      <c r="F3" s="13"/>
      <c r="G3" s="13" t="s">
        <v>48</v>
      </c>
      <c r="H3" s="14" t="s">
        <v>49</v>
      </c>
    </row>
    <row r="4" s="1" customFormat="1" ht="21" customHeight="1" spans="1:8">
      <c r="A4" s="15"/>
      <c r="B4" s="16"/>
      <c r="C4" s="16" t="s">
        <v>50</v>
      </c>
      <c r="D4" s="16" t="s">
        <v>51</v>
      </c>
      <c r="E4" s="16" t="s">
        <v>50</v>
      </c>
      <c r="F4" s="16" t="s">
        <v>51</v>
      </c>
      <c r="G4" s="16"/>
      <c r="H4" s="17"/>
    </row>
    <row r="5" s="1" customFormat="1" ht="21" customHeight="1" spans="1:8">
      <c r="A5" s="18">
        <v>1</v>
      </c>
      <c r="B5" s="19">
        <v>2025</v>
      </c>
      <c r="C5" s="19">
        <v>954</v>
      </c>
      <c r="D5" s="20">
        <v>25.76</v>
      </c>
      <c r="E5" s="19">
        <v>487</v>
      </c>
      <c r="F5" s="20">
        <v>29.34</v>
      </c>
      <c r="G5" s="21">
        <f>(F5-D5)/D5</f>
        <v>0.138975155279503</v>
      </c>
      <c r="H5" s="22">
        <f t="shared" ref="H5" si="0">1-1/(1+G5)</f>
        <v>0.122017723244717</v>
      </c>
    </row>
    <row r="6" s="1" customFormat="1" ht="21" customHeight="1" spans="1:8">
      <c r="A6" s="18">
        <v>2</v>
      </c>
      <c r="B6" s="19">
        <v>2024</v>
      </c>
      <c r="C6" s="19">
        <v>667</v>
      </c>
      <c r="D6" s="20">
        <v>22.52</v>
      </c>
      <c r="E6" s="19">
        <v>312</v>
      </c>
      <c r="F6" s="20">
        <v>26.59</v>
      </c>
      <c r="G6" s="21">
        <f>(F6-D6)/D6</f>
        <v>0.180728241563055</v>
      </c>
      <c r="H6" s="22">
        <f t="shared" ref="H6" si="1">1-1/(1+G6)</f>
        <v>0.153065062053404</v>
      </c>
    </row>
    <row r="7" s="1" customFormat="1" ht="21" customHeight="1" spans="1:8">
      <c r="A7" s="18">
        <v>3</v>
      </c>
      <c r="B7" s="19">
        <v>2023</v>
      </c>
      <c r="C7" s="19">
        <v>641</v>
      </c>
      <c r="D7" s="20">
        <v>33.45</v>
      </c>
      <c r="E7" s="19">
        <v>290</v>
      </c>
      <c r="F7" s="20">
        <v>37.84</v>
      </c>
      <c r="G7" s="21">
        <f t="shared" ref="G7" si="2">(F7-D7)/D7</f>
        <v>0.131240657698057</v>
      </c>
      <c r="H7" s="22">
        <f t="shared" ref="H7" si="3">1-1/(1+G7)</f>
        <v>0.116014799154334</v>
      </c>
    </row>
    <row r="8" s="1" customFormat="1" ht="21" customHeight="1" spans="1:8">
      <c r="A8" s="18">
        <v>4</v>
      </c>
      <c r="B8" s="19">
        <v>2022</v>
      </c>
      <c r="C8" s="19">
        <v>578</v>
      </c>
      <c r="D8" s="20">
        <v>24.59</v>
      </c>
      <c r="E8" s="19">
        <v>356</v>
      </c>
      <c r="F8" s="20">
        <v>28.97</v>
      </c>
      <c r="G8" s="21">
        <f t="shared" ref="G8:G13" si="4">(F8-D8)/D8</f>
        <v>0.178121187474583</v>
      </c>
      <c r="H8" s="22">
        <f t="shared" ref="H8" si="5">1-1/(1+G8)</f>
        <v>0.151190887124612</v>
      </c>
    </row>
    <row r="9" s="1" customFormat="1" ht="21" customHeight="1" spans="1:8">
      <c r="A9" s="18">
        <v>5</v>
      </c>
      <c r="B9" s="19">
        <v>2021</v>
      </c>
      <c r="C9" s="19">
        <v>465</v>
      </c>
      <c r="D9" s="20">
        <v>21.9</v>
      </c>
      <c r="E9" s="19">
        <v>585</v>
      </c>
      <c r="F9" s="20">
        <v>25.47</v>
      </c>
      <c r="G9" s="21">
        <f t="shared" si="4"/>
        <v>0.163013698630137</v>
      </c>
      <c r="H9" s="22">
        <f t="shared" ref="H9:H14" si="6">1-1/(1+G9)</f>
        <v>0.140164899882214</v>
      </c>
    </row>
    <row r="10" s="1" customFormat="1" ht="21" customHeight="1" spans="1:8">
      <c r="A10" s="18">
        <v>6</v>
      </c>
      <c r="B10" s="19">
        <v>2020</v>
      </c>
      <c r="C10" s="19">
        <v>523</v>
      </c>
      <c r="D10" s="20">
        <v>19.43</v>
      </c>
      <c r="E10" s="19">
        <v>468</v>
      </c>
      <c r="F10" s="20">
        <v>22.98</v>
      </c>
      <c r="G10" s="21">
        <f t="shared" si="4"/>
        <v>0.182707153885744</v>
      </c>
      <c r="H10" s="22">
        <f t="shared" si="6"/>
        <v>0.154482158398607</v>
      </c>
    </row>
    <row r="11" s="1" customFormat="1" ht="21" customHeight="1" spans="1:8">
      <c r="A11" s="18">
        <v>7</v>
      </c>
      <c r="B11" s="19">
        <v>2019</v>
      </c>
      <c r="C11" s="19">
        <v>435</v>
      </c>
      <c r="D11" s="20">
        <v>18.7675694839875</v>
      </c>
      <c r="E11" s="19">
        <v>286</v>
      </c>
      <c r="F11" s="20">
        <v>21.3474635509373</v>
      </c>
      <c r="G11" s="21">
        <f t="shared" si="4"/>
        <v>0.137465539645449</v>
      </c>
      <c r="H11" s="22">
        <f t="shared" si="6"/>
        <v>0.120852487265941</v>
      </c>
    </row>
    <row r="12" s="1" customFormat="1" ht="21" customHeight="1" spans="1:8">
      <c r="A12" s="18">
        <v>8</v>
      </c>
      <c r="B12" s="19">
        <v>2018</v>
      </c>
      <c r="C12" s="19">
        <v>286</v>
      </c>
      <c r="D12" s="20">
        <v>22.7766376401723</v>
      </c>
      <c r="E12" s="19">
        <v>389</v>
      </c>
      <c r="F12" s="20">
        <v>25.1170726463677</v>
      </c>
      <c r="G12" s="21">
        <f t="shared" si="4"/>
        <v>0.10275594858073</v>
      </c>
      <c r="H12" s="22">
        <f t="shared" si="6"/>
        <v>0.0931810421997532</v>
      </c>
    </row>
    <row r="13" s="1" customFormat="1" ht="21" customHeight="1" spans="1:8">
      <c r="A13" s="18">
        <v>9</v>
      </c>
      <c r="B13" s="19">
        <v>2017</v>
      </c>
      <c r="C13" s="19">
        <v>527</v>
      </c>
      <c r="D13" s="20">
        <v>15.47110056926</v>
      </c>
      <c r="E13" s="19">
        <v>547</v>
      </c>
      <c r="F13" s="20">
        <v>18.0440402193784</v>
      </c>
      <c r="G13" s="21">
        <f t="shared" si="4"/>
        <v>0.166306180908082</v>
      </c>
      <c r="H13" s="22">
        <f t="shared" si="6"/>
        <v>0.142592214317681</v>
      </c>
    </row>
    <row r="14" s="1" customFormat="1" ht="21" customHeight="1" spans="1:8">
      <c r="A14" s="18">
        <v>10</v>
      </c>
      <c r="B14" s="19">
        <v>2016</v>
      </c>
      <c r="C14" s="19">
        <v>471</v>
      </c>
      <c r="D14" s="20">
        <v>19.9074309978769</v>
      </c>
      <c r="E14" s="19">
        <v>452</v>
      </c>
      <c r="F14" s="20">
        <v>21.8520132743363</v>
      </c>
      <c r="G14" s="21">
        <f t="shared" ref="G14:G26" si="7">(F14-D14)/D14</f>
        <v>0.097681226506162</v>
      </c>
      <c r="H14" s="22">
        <f t="shared" si="6"/>
        <v>0.0889887010430834</v>
      </c>
    </row>
    <row r="15" s="1" customFormat="1" ht="21" customHeight="1" spans="1:8">
      <c r="A15" s="18">
        <v>11</v>
      </c>
      <c r="B15" s="19">
        <v>2015</v>
      </c>
      <c r="C15" s="19">
        <v>290</v>
      </c>
      <c r="D15" s="20">
        <v>18.1789655172414</v>
      </c>
      <c r="E15" s="19">
        <v>309</v>
      </c>
      <c r="F15" s="20">
        <v>20.2628478964401</v>
      </c>
      <c r="G15" s="21">
        <f t="shared" si="7"/>
        <v>0.114631516145534</v>
      </c>
      <c r="H15" s="22">
        <f t="shared" ref="H15:H26" si="8">1-1/(1+G15)</f>
        <v>0.102842521932214</v>
      </c>
    </row>
    <row r="16" s="1" customFormat="1" ht="21" customHeight="1" spans="1:8">
      <c r="A16" s="18">
        <v>12</v>
      </c>
      <c r="B16" s="19">
        <v>2014</v>
      </c>
      <c r="C16" s="19">
        <v>444</v>
      </c>
      <c r="D16" s="20">
        <v>16.3063288288288</v>
      </c>
      <c r="E16" s="19">
        <v>421</v>
      </c>
      <c r="F16" s="20">
        <v>18.3522565320665</v>
      </c>
      <c r="G16" s="21">
        <f t="shared" si="7"/>
        <v>0.125468321209159</v>
      </c>
      <c r="H16" s="22">
        <f t="shared" si="8"/>
        <v>0.111480988709092</v>
      </c>
    </row>
    <row r="17" s="1" customFormat="1" ht="21" customHeight="1" spans="1:8">
      <c r="A17" s="18">
        <v>13</v>
      </c>
      <c r="B17" s="19">
        <v>2013</v>
      </c>
      <c r="C17" s="19">
        <v>377</v>
      </c>
      <c r="D17" s="23">
        <v>15.1823872679045</v>
      </c>
      <c r="E17" s="19">
        <v>266</v>
      </c>
      <c r="F17" s="23">
        <v>16.4662781954887</v>
      </c>
      <c r="G17" s="21">
        <f t="shared" si="7"/>
        <v>0.0845644960129789</v>
      </c>
      <c r="H17" s="22">
        <f t="shared" si="8"/>
        <v>0.0779709241117983</v>
      </c>
    </row>
    <row r="18" s="1" customFormat="1" ht="21" customHeight="1" spans="1:8">
      <c r="A18" s="18">
        <v>14</v>
      </c>
      <c r="B18" s="19">
        <v>2012</v>
      </c>
      <c r="C18" s="19">
        <v>456</v>
      </c>
      <c r="D18" s="23">
        <v>13.1635087719298</v>
      </c>
      <c r="E18" s="19">
        <v>266</v>
      </c>
      <c r="F18" s="24">
        <v>14.8078571428571</v>
      </c>
      <c r="G18" s="21">
        <f t="shared" si="7"/>
        <v>0.124917178194447</v>
      </c>
      <c r="H18" s="22">
        <f t="shared" si="8"/>
        <v>0.111045666841843</v>
      </c>
    </row>
    <row r="19" s="1" customFormat="1" ht="21" customHeight="1" spans="1:8">
      <c r="A19" s="18">
        <v>15</v>
      </c>
      <c r="B19" s="25">
        <v>2011</v>
      </c>
      <c r="C19" s="25">
        <v>498</v>
      </c>
      <c r="D19" s="26">
        <v>19.3634337349398</v>
      </c>
      <c r="E19" s="27">
        <v>408</v>
      </c>
      <c r="F19" s="26">
        <v>21.3503676470588</v>
      </c>
      <c r="G19" s="21">
        <f t="shared" si="7"/>
        <v>0.102612684264454</v>
      </c>
      <c r="H19" s="22">
        <f t="shared" si="8"/>
        <v>0.0930632176909033</v>
      </c>
    </row>
    <row r="20" s="1" customFormat="1" ht="21" customHeight="1" spans="1:8">
      <c r="A20" s="18">
        <v>16</v>
      </c>
      <c r="B20" s="25">
        <v>2010</v>
      </c>
      <c r="C20" s="25">
        <v>461</v>
      </c>
      <c r="D20" s="26">
        <v>16.6724728850325</v>
      </c>
      <c r="E20" s="27">
        <v>346</v>
      </c>
      <c r="F20" s="26">
        <v>18.5430924855491</v>
      </c>
      <c r="G20" s="21">
        <f t="shared" si="7"/>
        <v>0.112198089234616</v>
      </c>
      <c r="H20" s="22">
        <f t="shared" si="8"/>
        <v>0.100879591792706</v>
      </c>
    </row>
    <row r="21" s="1" customFormat="1" ht="21" customHeight="1" spans="1:8">
      <c r="A21" s="18">
        <v>17</v>
      </c>
      <c r="B21" s="25">
        <v>2009</v>
      </c>
      <c r="C21" s="25">
        <v>470</v>
      </c>
      <c r="D21" s="26">
        <v>13.8184042553192</v>
      </c>
      <c r="E21" s="27">
        <v>251</v>
      </c>
      <c r="F21" s="26">
        <v>17.3247011952191</v>
      </c>
      <c r="G21" s="21">
        <f t="shared" si="7"/>
        <v>0.253741088704239</v>
      </c>
      <c r="H21" s="22">
        <f t="shared" si="8"/>
        <v>0.202387152331814</v>
      </c>
    </row>
    <row r="22" s="1" customFormat="1" ht="21" customHeight="1" spans="1:8">
      <c r="A22" s="18">
        <v>18</v>
      </c>
      <c r="B22" s="25">
        <v>2008</v>
      </c>
      <c r="C22" s="25">
        <v>450</v>
      </c>
      <c r="D22" s="26">
        <v>14.8236444444444</v>
      </c>
      <c r="E22" s="27">
        <v>257</v>
      </c>
      <c r="F22" s="26">
        <v>17.3060700389105</v>
      </c>
      <c r="G22" s="21">
        <f t="shared" si="7"/>
        <v>0.167463919130657</v>
      </c>
      <c r="H22" s="22">
        <f t="shared" si="8"/>
        <v>0.143442479366179</v>
      </c>
    </row>
    <row r="23" s="1" customFormat="1" ht="21" customHeight="1" spans="1:8">
      <c r="A23" s="18">
        <v>19</v>
      </c>
      <c r="B23" s="25">
        <v>2007</v>
      </c>
      <c r="C23" s="27">
        <v>408</v>
      </c>
      <c r="D23" s="26">
        <v>15.8131862745098</v>
      </c>
      <c r="E23" s="27">
        <v>244</v>
      </c>
      <c r="F23" s="26">
        <v>20.2267213114754</v>
      </c>
      <c r="G23" s="21">
        <f t="shared" si="7"/>
        <v>0.279104726925277</v>
      </c>
      <c r="H23" s="22">
        <f t="shared" si="8"/>
        <v>0.218203186220874</v>
      </c>
    </row>
    <row r="24" s="1" customFormat="1" ht="21" customHeight="1" spans="1:8">
      <c r="A24" s="18">
        <v>20</v>
      </c>
      <c r="B24" s="25">
        <v>2006</v>
      </c>
      <c r="C24" s="25">
        <v>130</v>
      </c>
      <c r="D24" s="26">
        <v>15.0055384615385</v>
      </c>
      <c r="E24" s="27">
        <v>83</v>
      </c>
      <c r="F24" s="26">
        <v>19.4902409638554</v>
      </c>
      <c r="G24" s="21">
        <f t="shared" si="7"/>
        <v>0.298869814889479</v>
      </c>
      <c r="H24" s="22">
        <f t="shared" si="8"/>
        <v>0.230099900285164</v>
      </c>
    </row>
    <row r="25" s="1" customFormat="1" ht="21" customHeight="1" spans="1:8">
      <c r="A25" s="18">
        <v>21</v>
      </c>
      <c r="B25" s="25" t="s">
        <v>52</v>
      </c>
      <c r="C25" s="25">
        <v>231</v>
      </c>
      <c r="D25" s="26">
        <v>17.7285281385281</v>
      </c>
      <c r="E25" s="27">
        <v>119</v>
      </c>
      <c r="F25" s="26">
        <v>19.2182352941176</v>
      </c>
      <c r="G25" s="21">
        <f t="shared" si="7"/>
        <v>0.0840288118646478</v>
      </c>
      <c r="H25" s="22">
        <f t="shared" si="8"/>
        <v>0.0775152938233339</v>
      </c>
    </row>
    <row r="26" s="2" customFormat="1" ht="21" customHeight="1" spans="1:8">
      <c r="A26" s="28">
        <v>22</v>
      </c>
      <c r="B26" s="29" t="s">
        <v>53</v>
      </c>
      <c r="C26" s="30">
        <f>SUM(C5:C25)</f>
        <v>9762</v>
      </c>
      <c r="D26" s="31">
        <f>AVERAGE(D5:D25)</f>
        <v>19.0775779653102</v>
      </c>
      <c r="E26" s="30">
        <f>SUM(E5:E25)</f>
        <v>7142</v>
      </c>
      <c r="F26" s="31">
        <f>AVERAGE(F5:F25)</f>
        <v>21.9475837330504</v>
      </c>
      <c r="G26" s="32">
        <f t="shared" si="7"/>
        <v>0.150438686344719</v>
      </c>
      <c r="H26" s="33">
        <f t="shared" si="8"/>
        <v>0.130766366022258</v>
      </c>
    </row>
    <row r="27" spans="1:8">
      <c r="A27" s="34" t="s">
        <v>54</v>
      </c>
      <c r="B27" s="35"/>
      <c r="C27" s="36"/>
      <c r="D27" s="36"/>
      <c r="E27" s="36"/>
      <c r="F27" s="36"/>
      <c r="G27" s="36"/>
      <c r="H27" s="36"/>
    </row>
    <row r="29" spans="1:8">
      <c r="C29" s="37"/>
    </row>
  </sheetData>
  <mergeCells count="7">
    <mergeCell ref="A1:H1"/>
    <mergeCell ref="C3:D3"/>
    <mergeCell ref="E3:F3"/>
    <mergeCell ref="A3:A4"/>
    <mergeCell ref="B3:B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非流动性折扣比率2026</vt:lpstr>
      <vt:lpstr>控制权溢价&amp;少数股权折价2026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王军辉</dc:creator>
  <cp:lastModifiedBy>和之合</cp:lastModifiedBy>
  <dcterms:created xsi:type="dcterms:W3CDTF">2020-03-01T22:38:00Z</dcterms:created>
  <dcterms:modified xsi:type="dcterms:W3CDTF">2026-03-11T05:50:17Z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123D28C59D7845F4B08CCDA1268CB1D5_12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