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All My Stuff/Home Page 2002/pc/implprem/"/>
    </mc:Choice>
  </mc:AlternateContent>
  <xr:revisionPtr revIDLastSave="0" documentId="13_ncr:1_{D2AC814A-E415-A34C-9147-7D6B060293A8}" xr6:coauthVersionLast="47" xr6:coauthVersionMax="47" xr10:uidLastSave="{00000000-0000-0000-0000-000000000000}"/>
  <bookViews>
    <workbookView xWindow="0" yWindow="660" windowWidth="30240" windowHeight="18980" tabRatio="500" activeTab="1" xr2:uid="{00000000-000D-0000-FFFF-FFFF00000000}"/>
  </bookViews>
  <sheets>
    <sheet name="Historical ERP" sheetId="1" r:id="rId1"/>
    <sheet name="ERP in last 12 months" sheetId="12" r:id="rId2"/>
    <sheet name="Last 12 months data" sheetId="11" r:id="rId3"/>
  </sheets>
  <calcPr calcId="191029" iterateDelta="9.999999999999445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15" i="1" l="1"/>
  <c r="P214" i="1"/>
  <c r="P213" i="1"/>
  <c r="P212" i="1"/>
  <c r="P211" i="1" l="1"/>
  <c r="P210" i="1"/>
  <c r="D210" i="1"/>
  <c r="P209" i="1"/>
  <c r="P208" i="1"/>
  <c r="P207" i="1"/>
  <c r="P206" i="1" l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G119" i="1"/>
  <c r="F119" i="1"/>
  <c r="E119" i="1"/>
  <c r="P118" i="1"/>
  <c r="P117" i="1"/>
  <c r="P116" i="1"/>
  <c r="P115" i="1"/>
  <c r="P114" i="1"/>
  <c r="P113" i="1"/>
  <c r="F113" i="1"/>
  <c r="E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H32" i="1"/>
  <c r="F32" i="1"/>
  <c r="P31" i="1"/>
  <c r="F31" i="1"/>
  <c r="P30" i="1"/>
  <c r="P29" i="1"/>
  <c r="F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<sst xmlns="http://schemas.openxmlformats.org/spreadsheetml/2006/main" count="137" uniqueCount="60">
  <si>
    <t>ERP (T12m)</t>
  </si>
  <si>
    <t>ERP (Smoothed)</t>
  </si>
  <si>
    <t>CF (Trailing 12 month)</t>
  </si>
  <si>
    <t>Normalized Cash flow = Average CF yield over last 10 years * Index level at start of quarter</t>
  </si>
  <si>
    <t>Adjusted cash flows and expected growth rate</t>
  </si>
  <si>
    <t>Notes</t>
  </si>
  <si>
    <t>Adjusted cash flows</t>
  </si>
  <si>
    <t>Adjusted growth rate &amp; cash flows</t>
  </si>
  <si>
    <t>Updated cash flows, growth rate</t>
  </si>
  <si>
    <t>Updated cash flows</t>
  </si>
  <si>
    <t>Updated growth rate</t>
  </si>
  <si>
    <t>Updated cash flow</t>
  </si>
  <si>
    <t>ERP (Normalized)</t>
  </si>
  <si>
    <t>ERP (Net Cash Yield)</t>
  </si>
  <si>
    <t>Updated cash flow, growth rate</t>
  </si>
  <si>
    <t>ERP (T12 m with sustainable payout)</t>
  </si>
  <si>
    <t>Updated normalized and ten-year yield numbers</t>
  </si>
  <si>
    <t>Updated cash flow, growth</t>
  </si>
  <si>
    <t>ERP</t>
  </si>
  <si>
    <t>Updated cash flow, growth, annualized numbers</t>
  </si>
  <si>
    <t>S&amp;P 500</t>
  </si>
  <si>
    <t>Updated growth</t>
  </si>
  <si>
    <t>Updated cash flows, Added COVID version.</t>
  </si>
  <si>
    <t>Updated cash flows, growth rates</t>
  </si>
  <si>
    <t>Major readjustment of base year earnings, growth rates</t>
  </si>
  <si>
    <t>Updated growth rates</t>
  </si>
  <si>
    <t>Ended</t>
  </si>
  <si>
    <t>Ten-year average CF</t>
  </si>
  <si>
    <t>Normalized CF</t>
  </si>
  <si>
    <t>ERP (Covid Adjusted)</t>
  </si>
  <si>
    <t>Expected Return</t>
  </si>
  <si>
    <t>84,88</t>
  </si>
  <si>
    <t>Updated growth estimates</t>
  </si>
  <si>
    <t>Update earnings, cash flows and growth</t>
  </si>
  <si>
    <t>Updated everything</t>
  </si>
  <si>
    <t>Date</t>
  </si>
  <si>
    <t>10-year US Treasury</t>
  </si>
  <si>
    <t>1-Sep-24</t>
  </si>
  <si>
    <t>3.90%</t>
  </si>
  <si>
    <t>242.42</t>
  </si>
  <si>
    <t>167.90</t>
  </si>
  <si>
    <t>159.65</t>
  </si>
  <si>
    <t>8.82%</t>
  </si>
  <si>
    <t>4.05%</t>
  </si>
  <si>
    <t>4.06%</t>
  </si>
  <si>
    <t>5.83%</t>
  </si>
  <si>
    <t>3.86%</t>
  </si>
  <si>
    <t>3.87%</t>
  </si>
  <si>
    <t>Start of month</t>
    <phoneticPr fontId="1" type="noConversion"/>
  </si>
  <si>
    <t>S&amp;P 500</t>
    <phoneticPr fontId="1" type="noConversion"/>
  </si>
  <si>
    <t>T.Bond Rate</t>
    <phoneticPr fontId="1" type="noConversion"/>
  </si>
  <si>
    <t>$ Riskfree Rate</t>
  </si>
  <si>
    <t>Expected growth rate</t>
    <phoneticPr fontId="1" type="noConversion"/>
  </si>
  <si>
    <t>ERP (T12m) with adj riskfree rate</t>
  </si>
  <si>
    <t>5648</t>
  </si>
  <si>
    <t>updated growth and added default-adjusted riskfree rate</t>
  </si>
  <si>
    <t>(US treasury rate used as riskfree)</t>
  </si>
  <si>
    <t>175.51*</t>
  </si>
  <si>
    <r>
      <t>Updated growth,</t>
    </r>
    <r>
      <rPr>
        <b/>
        <sz val="10"/>
        <color rgb="FFFF0000"/>
        <rFont val="Geneva"/>
        <family val="2"/>
      </rPr>
      <t xml:space="preserve"> fixed error on normalized earnings</t>
    </r>
  </si>
  <si>
    <t>6,36%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</si>
</sst>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Verdana"/>
    </font>
    <font>
      <i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theme="1"/>
      <name val="Geneva"/>
      <family val="2"/>
    </font>
    <font>
      <b/>
      <sz val="10"/>
      <color rgb="FFFF0000"/>
      <name val="Genev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0" fillId="2" borderId="0" xfId="0" applyFill="1"/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2" fillId="0" borderId="0" xfId="0" applyFont="1"/>
    <xf numFmtId="10" fontId="0" fillId="0" borderId="0" xfId="0" applyNumberFormat="1"/>
    <xf numFmtId="1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 wrapText="1"/>
    </xf>
    <xf numFmtId="15" fontId="2" fillId="0" borderId="0" xfId="0" applyNumberFormat="1" applyFont="1"/>
    <xf numFmtId="17" fontId="0" fillId="0" borderId="0" xfId="0" applyNumberFormat="1" applyAlignment="1">
      <alignment horizontal="center"/>
    </xf>
    <xf numFmtId="15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9" fontId="6" fillId="0" borderId="0" xfId="0" applyNumberFormat="1" applyFont="1" applyAlignment="1">
      <alignment horizontal="center"/>
    </xf>
    <xf numFmtId="2" fontId="6" fillId="0" borderId="0" xfId="1" applyNumberFormat="1" applyFont="1" applyFill="1" applyAlignment="1">
      <alignment horizontal="center"/>
    </xf>
    <xf numFmtId="10" fontId="6" fillId="0" borderId="0" xfId="1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35"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14" formatCode="0.0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family val="2"/>
      </font>
      <numFmt numFmtId="2" formatCode="0.0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font>
        <b/>
        <family val="2"/>
      </font>
      <numFmt numFmtId="14" formatCode="0.00%"/>
      <alignment horizontal="center" vertical="bottom" textRotation="0" wrapText="0" indent="0" justifyLastLine="0" shrinkToFit="0" readingOrder="0"/>
    </dxf>
    <dxf>
      <numFmt numFmtId="14" formatCode="0.00%"/>
      <alignment horizontal="center" vertical="bottom" textRotation="0" wrapText="0" indent="0" justifyLastLine="0" shrinkToFit="0" readingOrder="0"/>
    </dxf>
    <dxf>
      <font>
        <b/>
        <family val="2"/>
      </font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font>
        <b/>
        <family val="2"/>
      </font>
      <numFmt numFmtId="20" formatCode="d\-mmm\-yy"/>
      <alignment horizontal="center" vertical="bottom" textRotation="0" wrapText="0" indent="0" justifyLastLine="0" shrinkToFit="0" readingOrder="0"/>
    </dxf>
    <dxf>
      <numFmt numFmtId="20" formatCode="d\-mmm\-yy"/>
      <alignment horizontal="center" vertical="bottom" textRotation="0" wrapText="0" indent="0" justifyLastLine="0" shrinkToFit="0" readingOrder="0"/>
    </dxf>
    <dxf>
      <font>
        <b/>
        <family val="2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19" defaultTableStyle="TableStyleMedium9" defaultPivotStyle="PivotStyleMedium4">
    <tableStyle name="PivotTable Style 1" table="0" count="0" xr9:uid="{018F2FE1-5FBC-3942-B21E-16B7E62D92C9}"/>
    <tableStyle name="Table Style 1" pivot="0" count="0" xr9:uid="{00000000-0011-0000-FFFF-FFFF00000000}"/>
    <tableStyle name="Table Style 10" pivot="0" count="0" xr9:uid="{2D22397C-787C-FC4E-B9E1-C903D0A80F3D}"/>
    <tableStyle name="Table Style 11" pivot="0" count="0" xr9:uid="{BE2D715D-E8F2-504C-A912-1D9991A7BE25}"/>
    <tableStyle name="Table Style 12" pivot="0" count="0" xr9:uid="{38BB385A-A526-C94C-BC44-EDB793984306}"/>
    <tableStyle name="Table Style 13" pivot="0" count="0" xr9:uid="{5C41E3C9-316F-6A4D-B92A-8DAFA211FDC6}"/>
    <tableStyle name="Table Style 14" pivot="0" count="0" xr9:uid="{74A6B2F9-463A-2A48-80DA-58916C023275}"/>
    <tableStyle name="Table Style 15" pivot="0" count="0" xr9:uid="{89B31E6B-3C8E-8847-90E8-EFD44D1A9611}"/>
    <tableStyle name="Table Style 16" pivot="0" count="0" xr9:uid="{ECEDFAEB-254E-2D4B-9C9D-86BB161004D4}"/>
    <tableStyle name="Table Style 17" pivot="0" count="0" xr9:uid="{8093E2AA-C353-014F-83D2-4D8B5A52300F}"/>
    <tableStyle name="Table Style 18" pivot="0" count="0" xr9:uid="{38D05A7F-0DCA-EB4D-8CFB-8E5EB3DF594F}"/>
    <tableStyle name="Table Style 2" pivot="0" count="0" xr9:uid="{00000000-0011-0000-FFFF-FFFF01000000}"/>
    <tableStyle name="Table Style 3" pivot="0" count="0" xr9:uid="{00000000-0011-0000-FFFF-FFFF02000000}"/>
    <tableStyle name="Table Style 4" pivot="0" count="0" xr9:uid="{00000000-0011-0000-FFFF-FFFF03000000}"/>
    <tableStyle name="Table Style 5" pivot="0" count="0" xr9:uid="{00000000-0011-0000-FFFF-FFFF04000000}"/>
    <tableStyle name="Table Style 6" pivot="0" count="0" xr9:uid="{20039CFD-0746-9F43-B3A2-1BB544262DD4}"/>
    <tableStyle name="Table Style 7" pivot="0" count="0" xr9:uid="{46488603-429B-5D4D-B084-7C2C72FABC47}"/>
    <tableStyle name="Table Style 8" pivot="0" count="0" xr9:uid="{CF45657F-3F0C-3146-A3C4-BEEB37602030}"/>
    <tableStyle name="Table Style 9" pivot="0" count="0" xr9:uid="{CBBA97F9-04B1-E244-9C62-E550F275133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The S&amp;P 500 : ERP</a:t>
            </a:r>
            <a:r>
              <a:rPr lang="en-US" i="1" baseline="0"/>
              <a:t> and Expected Return - Last 12 months</a:t>
            </a:r>
            <a:endParaRPr lang="en-US" i="1"/>
          </a:p>
        </c:rich>
      </c:tx>
      <c:layout>
        <c:manualLayout>
          <c:xMode val="edge"/>
          <c:yMode val="edge"/>
          <c:x val="0.33362508758972681"/>
          <c:y val="1.010695224616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'Last 12 months data'!$C$1</c:f>
              <c:strCache>
                <c:ptCount val="1"/>
                <c:pt idx="0">
                  <c:v>10-year US Treasury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'Last 12 months data'!$A$2:$A$14</c:f>
              <c:numCache>
                <c:formatCode>d\-mmm\-yy</c:formatCode>
                <c:ptCount val="13"/>
                <c:pt idx="0">
                  <c:v>44347</c:v>
                </c:pt>
                <c:pt idx="1">
                  <c:v>44377</c:v>
                </c:pt>
                <c:pt idx="2">
                  <c:v>44408</c:v>
                </c:pt>
                <c:pt idx="3">
                  <c:v>44439</c:v>
                </c:pt>
                <c:pt idx="4">
                  <c:v>44469</c:v>
                </c:pt>
                <c:pt idx="5">
                  <c:v>44500</c:v>
                </c:pt>
                <c:pt idx="6">
                  <c:v>44530</c:v>
                </c:pt>
                <c:pt idx="7">
                  <c:v>44561</c:v>
                </c:pt>
                <c:pt idx="8">
                  <c:v>44592</c:v>
                </c:pt>
                <c:pt idx="9">
                  <c:v>44620</c:v>
                </c:pt>
                <c:pt idx="10">
                  <c:v>44651</c:v>
                </c:pt>
                <c:pt idx="11">
                  <c:v>44681</c:v>
                </c:pt>
                <c:pt idx="12">
                  <c:v>44712</c:v>
                </c:pt>
              </c:numCache>
            </c:numRef>
          </c:cat>
          <c:val>
            <c:numRef>
              <c:f>'Last 12 months data'!$C$2:$C$14</c:f>
              <c:numCache>
                <c:formatCode>0.00%</c:formatCode>
                <c:ptCount val="13"/>
                <c:pt idx="0">
                  <c:v>4.41E-2</c:v>
                </c:pt>
                <c:pt idx="1">
                  <c:v>4.24E-2</c:v>
                </c:pt>
                <c:pt idx="2">
                  <c:v>4.3700000000000003E-2</c:v>
                </c:pt>
                <c:pt idx="3">
                  <c:v>4.2299999999999997E-2</c:v>
                </c:pt>
                <c:pt idx="4">
                  <c:v>4.1599999999999998E-2</c:v>
                </c:pt>
                <c:pt idx="5">
                  <c:v>4.1099999999999998E-2</c:v>
                </c:pt>
                <c:pt idx="6">
                  <c:v>4.02E-2</c:v>
                </c:pt>
                <c:pt idx="7">
                  <c:v>4.1799999999999997E-2</c:v>
                </c:pt>
                <c:pt idx="8">
                  <c:v>4.2599999999999999E-2</c:v>
                </c:pt>
                <c:pt idx="9">
                  <c:v>3.95E-2</c:v>
                </c:pt>
                <c:pt idx="10">
                  <c:v>4.3200000000000002E-2</c:v>
                </c:pt>
                <c:pt idx="11">
                  <c:v>4.3999999999999997E-2</c:v>
                </c:pt>
                <c:pt idx="12">
                  <c:v>4.4400000000000002E-2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E-1F42-AB0E-2698E215B92E}"/>
            </c:ext>
          </c:extLst>
        </c:ser>
        <c:ser>
          <c:idx val="2"/>
          <c:order val="2"/>
          <c:tx>
            <c:strRef>
              <c:f>'Last 12 months data'!$D$1</c:f>
              <c:strCache>
                <c:ptCount val="1"/>
                <c:pt idx="0">
                  <c:v>ERP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'Last 12 months data'!$A$2:$A$14</c:f>
              <c:numCache>
                <c:formatCode>d\-mmm\-yy</c:formatCode>
                <c:ptCount val="13"/>
                <c:pt idx="0">
                  <c:v>44347</c:v>
                </c:pt>
                <c:pt idx="1">
                  <c:v>44377</c:v>
                </c:pt>
                <c:pt idx="2">
                  <c:v>44408</c:v>
                </c:pt>
                <c:pt idx="3">
                  <c:v>44439</c:v>
                </c:pt>
                <c:pt idx="4">
                  <c:v>44469</c:v>
                </c:pt>
                <c:pt idx="5">
                  <c:v>44500</c:v>
                </c:pt>
                <c:pt idx="6">
                  <c:v>44530</c:v>
                </c:pt>
                <c:pt idx="7">
                  <c:v>44561</c:v>
                </c:pt>
                <c:pt idx="8">
                  <c:v>44592</c:v>
                </c:pt>
                <c:pt idx="9">
                  <c:v>44620</c:v>
                </c:pt>
                <c:pt idx="10">
                  <c:v>44651</c:v>
                </c:pt>
                <c:pt idx="11">
                  <c:v>44681</c:v>
                </c:pt>
                <c:pt idx="12">
                  <c:v>44712</c:v>
                </c:pt>
              </c:numCache>
            </c:numRef>
          </c:cat>
          <c:val>
            <c:numRef>
              <c:f>'Last 12 months data'!$D$2:$D$14</c:f>
              <c:numCache>
                <c:formatCode>0.00%</c:formatCode>
                <c:ptCount val="13"/>
                <c:pt idx="0">
                  <c:v>4.2500000000000003E-2</c:v>
                </c:pt>
                <c:pt idx="1">
                  <c:v>4.2099999999999999E-2</c:v>
                </c:pt>
                <c:pt idx="2">
                  <c:v>4.1500000000000002E-2</c:v>
                </c:pt>
                <c:pt idx="3">
                  <c:v>3.9399999999999998E-2</c:v>
                </c:pt>
                <c:pt idx="4">
                  <c:v>4.0099999999999997E-2</c:v>
                </c:pt>
                <c:pt idx="5">
                  <c:v>3.95E-2</c:v>
                </c:pt>
                <c:pt idx="6">
                  <c:v>3.9899999999999998E-2</c:v>
                </c:pt>
                <c:pt idx="7">
                  <c:v>4.2299999999999997E-2</c:v>
                </c:pt>
                <c:pt idx="8">
                  <c:v>4.2500000000000003E-2</c:v>
                </c:pt>
                <c:pt idx="9">
                  <c:v>4.3700000000000003E-2</c:v>
                </c:pt>
                <c:pt idx="10">
                  <c:v>4.7699999999999999E-2</c:v>
                </c:pt>
                <c:pt idx="11">
                  <c:v>4.36E-2</c:v>
                </c:pt>
                <c:pt idx="12">
                  <c:v>4.3099999999999999E-2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EE-1F42-AB0E-2698E215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6265455"/>
        <c:axId val="246133007"/>
      </c:barChart>
      <c:lineChart>
        <c:grouping val="standard"/>
        <c:varyColors val="0"/>
        <c:ser>
          <c:idx val="0"/>
          <c:order val="0"/>
          <c:tx>
            <c:strRef>
              <c:f>'Last 12 months data'!$B$1</c:f>
              <c:strCache>
                <c:ptCount val="1"/>
                <c:pt idx="0">
                  <c:v>S&amp;P 500</c:v>
                </c:pt>
              </c:strCache>
            </c:strRef>
          </c:tx>
          <c:spPr>
            <a:ln w="508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3C4-2C4E-BDC6-51D120545E86}"/>
              </c:ext>
            </c:extLst>
          </c:dPt>
          <c:val>
            <c:numRef>
              <c:f>'Last 12 months data'!$B$2:$B$14</c:f>
              <c:numCache>
                <c:formatCode>0</c:formatCode>
                <c:ptCount val="13"/>
                <c:pt idx="0">
                  <c:v>5912</c:v>
                </c:pt>
                <c:pt idx="1">
                  <c:v>6204</c:v>
                </c:pt>
                <c:pt idx="2">
                  <c:v>6339</c:v>
                </c:pt>
                <c:pt idx="3">
                  <c:v>6460</c:v>
                </c:pt>
                <c:pt idx="4">
                  <c:v>6688</c:v>
                </c:pt>
                <c:pt idx="5">
                  <c:v>6840.2</c:v>
                </c:pt>
                <c:pt idx="6">
                  <c:v>6849</c:v>
                </c:pt>
                <c:pt idx="7">
                  <c:v>6846</c:v>
                </c:pt>
                <c:pt idx="8">
                  <c:v>6939</c:v>
                </c:pt>
                <c:pt idx="9">
                  <c:v>6879</c:v>
                </c:pt>
                <c:pt idx="10">
                  <c:v>6528</c:v>
                </c:pt>
                <c:pt idx="11">
                  <c:v>7209</c:v>
                </c:pt>
                <c:pt idx="12">
                  <c:v>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1F42-AB0E-2698E215B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142464"/>
        <c:axId val="246372415"/>
      </c:lineChart>
      <c:dateAx>
        <c:axId val="246265455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33007"/>
        <c:crosses val="autoZero"/>
        <c:auto val="1"/>
        <c:lblOffset val="100"/>
        <c:baseTimeUnit val="months"/>
      </c:dateAx>
      <c:valAx>
        <c:axId val="246133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T. Bond rate, ERP and Expected Return (%)</a:t>
                </a:r>
              </a:p>
            </c:rich>
          </c:tx>
          <c:layout>
            <c:manualLayout>
              <c:xMode val="edge"/>
              <c:yMode val="edge"/>
              <c:x val="4.825806353552322E-2"/>
              <c:y val="0.27329153566166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265455"/>
        <c:crosses val="autoZero"/>
        <c:crossBetween val="between"/>
      </c:valAx>
      <c:valAx>
        <c:axId val="246372415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S&amp;P 500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7142464"/>
        <c:crosses val="max"/>
        <c:crossBetween val="between"/>
      </c:valAx>
      <c:catAx>
        <c:axId val="1317142464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246372415"/>
        <c:crosses val="autoZero"/>
        <c:auto val="1"/>
        <c:lblAlgn val="ctr"/>
        <c:lblOffset val="100"/>
        <c:noMultiLvlLbl val="1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A2AF77B-5172-A446-BDAB-2B715CA4526D}">
  <sheetPr/>
  <sheetViews>
    <sheetView tabSelected="1" zoomScale="13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408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E604A-4B57-8061-1E71-B3BFA67845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0.17631</cdr:x>
      <cdr:y>0.04682</cdr:y>
    </cdr:from>
    <cdr:to>
      <cdr:x>0.91466</cdr:x>
      <cdr:y>0.15108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7394574-86CF-B19E-92E6-AE1A7472DD02}"/>
            </a:ext>
          </a:extLst>
        </cdr:cNvPr>
        <cdr:cNvSpPr txBox="1"/>
      </cdr:nvSpPr>
      <cdr:spPr>
        <a:xfrm xmlns:a="http://schemas.openxmlformats.org/drawingml/2006/main">
          <a:off x="1529503" y="294563"/>
          <a:ext cx="6405243" cy="65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en-US" sz="1200" i="1"/>
            <a:t>Adding</a:t>
          </a:r>
          <a:r>
            <a:rPr lang="en-US" sz="1200" i="1" baseline="0"/>
            <a:t> the ERP to the treasury rate yields the expected return on stocks, each month. That number has stayed around 8.5%, for much of the last decade, but it has dropped closer to 8% in the last three months.</a:t>
          </a:r>
          <a:endParaRPr lang="en-US" sz="1200" i="1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055D8F-9665-3B49-8C9B-E4506CA8D8D4}" name="Table167" displayName="Table167" ref="A1:P194" totalsRowCount="1" headerRowDxfId="34" dataDxfId="33" totalsRowDxfId="32">
  <autoFilter ref="A1:P193" xr:uid="{DC055D8F-9665-3B49-8C9B-E4506CA8D8D4}"/>
  <tableColumns count="16">
    <tableColumn id="1" xr3:uid="{A5B3AA1D-FFD9-B240-927E-4E705851AFCC}" name="Start of month" totalsRowLabel="1-Sep-24" dataDxfId="31" totalsRowDxfId="30"/>
    <tableColumn id="2" xr3:uid="{9E34E334-AA84-7042-B39B-1D59A3425FAC}" name="S&amp;P 500" totalsRowLabel="5648" dataDxfId="29" totalsRowDxfId="28"/>
    <tableColumn id="3" xr3:uid="{DE67F4EF-1F86-8E46-8D0F-0A16096AEDEB}" name="T.Bond Rate" totalsRowLabel="3.90%" dataDxfId="27" totalsRowDxfId="26"/>
    <tableColumn id="15" xr3:uid="{FC9D09CB-5DC4-1449-8154-14D756CA721D}" name="$ Riskfree Rate" dataDxfId="25" totalsRowDxfId="24"/>
    <tableColumn id="4" xr3:uid="{13EE8D19-6D39-1A44-8F9B-21043CF8F6DB}" name="Ten-year average CF" totalsRowLabel="242.42" dataDxfId="23" totalsRowDxfId="22"/>
    <tableColumn id="5" xr3:uid="{BE2F70C3-6434-214A-80B5-497760C5A941}" name="CF (Trailing 12 month)" totalsRowLabel="167.90" dataDxfId="21" totalsRowDxfId="20"/>
    <tableColumn id="6" xr3:uid="{439BA719-A7D9-B442-9461-AA3CAFB679E6}" name="Normalized CF" totalsRowLabel="159.65" dataDxfId="19" totalsRowDxfId="18"/>
    <tableColumn id="7" xr3:uid="{0A0D9CB6-0E63-A343-93E4-CD660E1CCEE7}" name="Expected growth rate" totalsRowLabel="8.82%" dataDxfId="17" totalsRowDxfId="16"/>
    <tableColumn id="8" xr3:uid="{1CE2632F-B4AC-F44B-902C-46941EBEEFF8}" name="ERP (T12 m with sustainable payout)" totalsRowLabel="4.05%" dataDxfId="15" totalsRowDxfId="14"/>
    <tableColumn id="9" xr3:uid="{60714C38-DBED-EF4F-B5F4-2A4697CD3C44}" name="ERP (T12m)" totalsRowLabel="4.06%" dataDxfId="13" totalsRowDxfId="12"/>
    <tableColumn id="16" xr3:uid="{D7322FCA-C256-D54F-8A4B-F8B79483C903}" name="ERP (T12m) with adj riskfree rate" dataDxfId="11" totalsRowDxfId="10"/>
    <tableColumn id="10" xr3:uid="{59CED3C5-550A-6B41-A780-301B9F50D54D}" name="ERP (Smoothed)" totalsRowLabel="5.83%" dataDxfId="9" totalsRowDxfId="8"/>
    <tableColumn id="11" xr3:uid="{5C88AF1A-8E0D-594B-ADBE-3D89AB6512F7}" name="ERP (Normalized)" totalsRowLabel="3.86%" dataDxfId="7" totalsRowDxfId="6"/>
    <tableColumn id="12" xr3:uid="{28EF42E7-DDD4-9A4A-9EBA-5F4DD58F649F}" name="ERP (Net Cash Yield)" totalsRowLabel="3.87%" dataDxfId="5" totalsRowDxfId="4"/>
    <tableColumn id="13" xr3:uid="{91E433BC-E6E8-F445-AC70-131E90D31781}" name="ERP (Covid Adjusted)" dataDxfId="3" totalsRowDxfId="2"/>
    <tableColumn id="14" xr3:uid="{9D1AE147-337F-D54A-95EE-3F258269B68A}" name="Expected Return" totalsRowFunction="custom" dataDxfId="1" totalsRowDxfId="0">
      <calculatedColumnFormula>Table167[[#This Row],[ERP (T12m)]]+Table167[[#This Row],[T.Bond Rate]]</calculatedColumnFormula>
      <totalsRowFormula>Table167[[#Totals],[ERP (T12m)]]+Table167[[#Totals],[T.Bond Rate]]</totalsRow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5"/>
  <sheetViews>
    <sheetView topLeftCell="A165" workbookViewId="0">
      <selection activeCell="A215" sqref="A215:XFD215"/>
    </sheetView>
  </sheetViews>
  <sheetFormatPr baseColWidth="10" defaultRowHeight="13" x14ac:dyDescent="0.15"/>
  <cols>
    <col min="1" max="1" width="15.6640625" style="1" customWidth="1"/>
    <col min="2" max="2" width="10.83203125" style="8"/>
    <col min="3" max="4" width="13.5" style="1" customWidth="1"/>
    <col min="5" max="5" width="20.33203125" style="1" customWidth="1"/>
    <col min="6" max="6" width="22" style="19" customWidth="1"/>
    <col min="7" max="7" width="15" style="21" customWidth="1"/>
    <col min="8" max="8" width="21.1640625" style="21" customWidth="1"/>
    <col min="9" max="9" width="33.5" style="21" customWidth="1"/>
    <col min="10" max="11" width="13.33203125" style="21" customWidth="1"/>
    <col min="12" max="12" width="16.83203125" style="21" customWidth="1"/>
    <col min="13" max="13" width="17.5" style="21" customWidth="1"/>
    <col min="14" max="16" width="20.1640625" style="21" customWidth="1"/>
  </cols>
  <sheetData>
    <row r="1" spans="1:17" ht="47" customHeight="1" x14ac:dyDescent="0.15">
      <c r="A1" s="7" t="s">
        <v>48</v>
      </c>
      <c r="B1" s="13" t="s">
        <v>49</v>
      </c>
      <c r="C1" s="7" t="s">
        <v>50</v>
      </c>
      <c r="D1" s="7" t="s">
        <v>51</v>
      </c>
      <c r="E1" s="7" t="s">
        <v>27</v>
      </c>
      <c r="F1" s="24" t="s">
        <v>2</v>
      </c>
      <c r="G1" s="25" t="s">
        <v>28</v>
      </c>
      <c r="H1" s="25" t="s">
        <v>52</v>
      </c>
      <c r="I1" s="25" t="s">
        <v>15</v>
      </c>
      <c r="J1" s="25" t="s">
        <v>0</v>
      </c>
      <c r="K1" s="25" t="s">
        <v>53</v>
      </c>
      <c r="L1" s="25" t="s">
        <v>1</v>
      </c>
      <c r="M1" s="25" t="s">
        <v>12</v>
      </c>
      <c r="N1" s="25" t="s">
        <v>13</v>
      </c>
      <c r="O1" s="25" t="s">
        <v>29</v>
      </c>
      <c r="P1" s="25" t="s">
        <v>30</v>
      </c>
      <c r="Q1" t="s">
        <v>5</v>
      </c>
    </row>
    <row r="2" spans="1:17" x14ac:dyDescent="0.15">
      <c r="A2" s="9">
        <v>38230</v>
      </c>
      <c r="B2" s="8">
        <v>1252</v>
      </c>
      <c r="C2" s="3">
        <v>3.7199999999999997E-2</v>
      </c>
      <c r="D2" s="3"/>
      <c r="E2" s="2"/>
      <c r="G2" s="19"/>
      <c r="J2" s="18">
        <v>4.2200000000000001E-2</v>
      </c>
      <c r="K2" s="18"/>
      <c r="O2" s="18"/>
      <c r="P2" s="18">
        <f>Table167[[#This Row],[ERP (T12m)]]+Table167[[#This Row],[T.Bond Rate]]</f>
        <v>7.9399999999999998E-2</v>
      </c>
      <c r="Q2" s="11"/>
    </row>
    <row r="3" spans="1:17" x14ac:dyDescent="0.15">
      <c r="A3" s="9">
        <v>38260</v>
      </c>
      <c r="B3" s="8">
        <v>1166</v>
      </c>
      <c r="C3" s="3">
        <v>3.8300000000000001E-2</v>
      </c>
      <c r="D3" s="3"/>
      <c r="E3" s="2"/>
      <c r="G3" s="19"/>
      <c r="J3" s="18">
        <v>4.5100000000000001E-2</v>
      </c>
      <c r="K3" s="18"/>
      <c r="O3" s="18"/>
      <c r="P3" s="18">
        <f>Table167[[#This Row],[ERP (T12m)]]+Table167[[#This Row],[T.Bond Rate]]</f>
        <v>8.3400000000000002E-2</v>
      </c>
    </row>
    <row r="4" spans="1:17" x14ac:dyDescent="0.15">
      <c r="A4" s="9">
        <v>38291</v>
      </c>
      <c r="B4" s="8">
        <v>969</v>
      </c>
      <c r="C4" s="3">
        <v>3.95E-2</v>
      </c>
      <c r="D4" s="3"/>
      <c r="E4" s="2"/>
      <c r="G4" s="19"/>
      <c r="J4" s="18">
        <v>5.8999999999999997E-2</v>
      </c>
      <c r="K4" s="18"/>
      <c r="O4" s="18"/>
      <c r="P4" s="18">
        <f>Table167[[#This Row],[ERP (T12m)]]+Table167[[#This Row],[T.Bond Rate]]</f>
        <v>9.8500000000000004E-2</v>
      </c>
    </row>
    <row r="5" spans="1:17" x14ac:dyDescent="0.15">
      <c r="A5" s="9">
        <v>38321</v>
      </c>
      <c r="B5" s="8">
        <v>896</v>
      </c>
      <c r="C5" s="3">
        <v>2.92E-2</v>
      </c>
      <c r="D5" s="3"/>
      <c r="E5" s="2"/>
      <c r="G5" s="19"/>
      <c r="J5" s="18">
        <v>6.6000000000000003E-2</v>
      </c>
      <c r="K5" s="18"/>
      <c r="O5" s="18"/>
      <c r="P5" s="18">
        <f>Table167[[#This Row],[ERP (T12m)]]+Table167[[#This Row],[T.Bond Rate]]</f>
        <v>9.5200000000000007E-2</v>
      </c>
    </row>
    <row r="6" spans="1:17" x14ac:dyDescent="0.15">
      <c r="A6" s="9">
        <v>38352</v>
      </c>
      <c r="B6" s="8">
        <v>903</v>
      </c>
      <c r="C6" s="3">
        <v>2.2100000000000002E-2</v>
      </c>
      <c r="D6" s="3"/>
      <c r="E6" s="2"/>
      <c r="F6" s="19">
        <v>52.58</v>
      </c>
      <c r="G6" s="19"/>
      <c r="H6" s="26">
        <v>0.04</v>
      </c>
      <c r="I6" s="26"/>
      <c r="J6" s="18">
        <v>6.4299999999999996E-2</v>
      </c>
      <c r="K6" s="18"/>
      <c r="O6" s="18"/>
      <c r="P6" s="18">
        <f>Table167[[#This Row],[ERP (T12m)]]+Table167[[#This Row],[T.Bond Rate]]</f>
        <v>8.6400000000000005E-2</v>
      </c>
    </row>
    <row r="7" spans="1:17" x14ac:dyDescent="0.15">
      <c r="A7" s="9">
        <v>38383</v>
      </c>
      <c r="B7" s="8">
        <v>826</v>
      </c>
      <c r="C7" s="3">
        <v>2.87E-2</v>
      </c>
      <c r="D7" s="3"/>
      <c r="E7" s="2"/>
      <c r="F7" s="19">
        <v>52.58</v>
      </c>
      <c r="G7" s="19"/>
      <c r="H7" s="26">
        <v>0.04</v>
      </c>
      <c r="I7" s="26"/>
      <c r="J7" s="18">
        <v>6.8699999999999997E-2</v>
      </c>
      <c r="K7" s="18"/>
      <c r="O7" s="18"/>
      <c r="P7" s="18">
        <f>Table167[[#This Row],[ERP (T12m)]]+Table167[[#This Row],[T.Bond Rate]]</f>
        <v>9.74E-2</v>
      </c>
    </row>
    <row r="8" spans="1:17" x14ac:dyDescent="0.15">
      <c r="A8" s="9">
        <v>38411</v>
      </c>
      <c r="B8" s="8">
        <v>735</v>
      </c>
      <c r="C8" s="3">
        <v>3.0200000000000001E-2</v>
      </c>
      <c r="D8" s="3"/>
      <c r="E8" s="2"/>
      <c r="F8" s="19">
        <v>52.58</v>
      </c>
      <c r="G8" s="19"/>
      <c r="H8" s="26">
        <v>0.04</v>
      </c>
      <c r="I8" s="26"/>
      <c r="J8" s="18">
        <v>7.6799999999999993E-2</v>
      </c>
      <c r="K8" s="18"/>
      <c r="O8" s="18"/>
      <c r="P8" s="18">
        <f>Table167[[#This Row],[ERP (T12m)]]+Table167[[#This Row],[T.Bond Rate]]</f>
        <v>0.107</v>
      </c>
    </row>
    <row r="9" spans="1:17" x14ac:dyDescent="0.15">
      <c r="A9" s="9">
        <v>38442</v>
      </c>
      <c r="B9" s="8">
        <v>798</v>
      </c>
      <c r="C9" s="3">
        <v>2.7099999999999999E-2</v>
      </c>
      <c r="D9" s="3"/>
      <c r="E9" s="2"/>
      <c r="F9" s="19">
        <v>51.55</v>
      </c>
      <c r="G9" s="19"/>
      <c r="H9" s="26">
        <v>0.04</v>
      </c>
      <c r="I9" s="26"/>
      <c r="J9" s="18">
        <v>7.0099999999999996E-2</v>
      </c>
      <c r="K9" s="18"/>
      <c r="O9" s="18"/>
      <c r="P9" s="18">
        <f>Table167[[#This Row],[ERP (T12m)]]+Table167[[#This Row],[T.Bond Rate]]</f>
        <v>9.7199999999999995E-2</v>
      </c>
    </row>
    <row r="10" spans="1:17" x14ac:dyDescent="0.15">
      <c r="A10" s="9">
        <v>38472</v>
      </c>
      <c r="B10" s="8">
        <v>873</v>
      </c>
      <c r="C10" s="3">
        <v>3.1600000000000003E-2</v>
      </c>
      <c r="D10" s="3"/>
      <c r="E10" s="2"/>
      <c r="F10" s="19">
        <v>51.55</v>
      </c>
      <c r="G10" s="19"/>
      <c r="H10" s="26">
        <v>0.04</v>
      </c>
      <c r="I10" s="26"/>
      <c r="J10" s="18">
        <v>6.3200000000000006E-2</v>
      </c>
      <c r="K10" s="18"/>
      <c r="O10" s="18"/>
      <c r="P10" s="18">
        <f>Table167[[#This Row],[ERP (T12m)]]+Table167[[#This Row],[T.Bond Rate]]</f>
        <v>9.4800000000000009E-2</v>
      </c>
    </row>
    <row r="11" spans="1:17" x14ac:dyDescent="0.15">
      <c r="A11" s="9">
        <v>38503</v>
      </c>
      <c r="B11" s="8">
        <v>919</v>
      </c>
      <c r="C11" s="3">
        <v>3.4700000000000002E-2</v>
      </c>
      <c r="D11" s="3"/>
      <c r="E11" s="2"/>
      <c r="F11" s="19">
        <v>51.55</v>
      </c>
      <c r="G11" s="19"/>
      <c r="H11" s="26">
        <v>0.04</v>
      </c>
      <c r="I11" s="26"/>
      <c r="J11" s="18">
        <v>5.9400000000000001E-2</v>
      </c>
      <c r="K11" s="18"/>
      <c r="O11" s="18"/>
      <c r="P11" s="18">
        <f>Table167[[#This Row],[ERP (T12m)]]+Table167[[#This Row],[T.Bond Rate]]</f>
        <v>9.4100000000000003E-2</v>
      </c>
    </row>
    <row r="12" spans="1:17" x14ac:dyDescent="0.15">
      <c r="A12" s="9">
        <v>38533</v>
      </c>
      <c r="B12" s="8">
        <v>919</v>
      </c>
      <c r="C12" s="3">
        <v>3.5299999999999998E-2</v>
      </c>
      <c r="D12" s="3"/>
      <c r="E12" s="2"/>
      <c r="F12" s="19">
        <v>50.95</v>
      </c>
      <c r="G12" s="19"/>
      <c r="H12" s="26">
        <v>0.04</v>
      </c>
      <c r="I12" s="26"/>
      <c r="J12" s="18">
        <v>5.8599999999999999E-2</v>
      </c>
      <c r="K12" s="18"/>
      <c r="O12" s="18"/>
      <c r="P12" s="18">
        <f>Table167[[#This Row],[ERP (T12m)]]+Table167[[#This Row],[T.Bond Rate]]</f>
        <v>9.3899999999999997E-2</v>
      </c>
    </row>
    <row r="13" spans="1:17" x14ac:dyDescent="0.15">
      <c r="A13" s="9">
        <v>38564</v>
      </c>
      <c r="B13" s="8">
        <v>987</v>
      </c>
      <c r="C13" s="3">
        <v>3.5200000000000002E-2</v>
      </c>
      <c r="D13" s="3"/>
      <c r="E13" s="2"/>
      <c r="F13" s="19">
        <v>50.95</v>
      </c>
      <c r="G13" s="19"/>
      <c r="H13" s="26">
        <v>0.04</v>
      </c>
      <c r="I13" s="26"/>
      <c r="J13" s="18">
        <v>5.4600000000000003E-2</v>
      </c>
      <c r="K13" s="18"/>
      <c r="O13" s="18"/>
      <c r="P13" s="18">
        <f>Table167[[#This Row],[ERP (T12m)]]+Table167[[#This Row],[T.Bond Rate]]</f>
        <v>8.9800000000000005E-2</v>
      </c>
    </row>
    <row r="14" spans="1:17" x14ac:dyDescent="0.15">
      <c r="A14" s="9">
        <v>38595</v>
      </c>
      <c r="B14" s="8">
        <v>1021</v>
      </c>
      <c r="C14" s="3">
        <v>3.4000000000000002E-2</v>
      </c>
      <c r="D14" s="3"/>
      <c r="E14" s="2"/>
      <c r="F14" s="19">
        <v>50.95</v>
      </c>
      <c r="G14" s="19"/>
      <c r="H14" s="26">
        <v>0.04</v>
      </c>
      <c r="I14" s="26"/>
      <c r="J14" s="18">
        <v>5.2999999999999999E-2</v>
      </c>
      <c r="K14" s="18"/>
      <c r="O14" s="18"/>
      <c r="P14" s="18">
        <f>Table167[[#This Row],[ERP (T12m)]]+Table167[[#This Row],[T.Bond Rate]]</f>
        <v>8.6999999999999994E-2</v>
      </c>
    </row>
    <row r="15" spans="1:17" x14ac:dyDescent="0.15">
      <c r="A15" s="9">
        <v>38625</v>
      </c>
      <c r="B15" s="8">
        <v>1057</v>
      </c>
      <c r="C15" s="3">
        <v>3.3000000000000002E-2</v>
      </c>
      <c r="D15" s="3"/>
      <c r="E15" s="2"/>
      <c r="F15" s="19">
        <v>48.52</v>
      </c>
      <c r="G15" s="19"/>
      <c r="H15" s="26">
        <v>0.04</v>
      </c>
      <c r="I15" s="26"/>
      <c r="J15" s="18">
        <v>4.8599999999999997E-2</v>
      </c>
      <c r="K15" s="18"/>
      <c r="O15" s="18"/>
      <c r="P15" s="18">
        <f>Table167[[#This Row],[ERP (T12m)]]+Table167[[#This Row],[T.Bond Rate]]</f>
        <v>8.1600000000000006E-2</v>
      </c>
    </row>
    <row r="16" spans="1:17" x14ac:dyDescent="0.15">
      <c r="A16" s="9">
        <v>38656</v>
      </c>
      <c r="B16" s="8">
        <v>1036</v>
      </c>
      <c r="C16" s="3">
        <v>3.39E-2</v>
      </c>
      <c r="D16" s="3"/>
      <c r="E16" s="2"/>
      <c r="F16" s="19">
        <v>48.52</v>
      </c>
      <c r="G16" s="19"/>
      <c r="H16" s="26">
        <v>0.04</v>
      </c>
      <c r="I16" s="26"/>
      <c r="J16" s="18">
        <v>4.9700000000000001E-2</v>
      </c>
      <c r="K16" s="18"/>
      <c r="O16" s="18"/>
      <c r="P16" s="18">
        <f>Table167[[#This Row],[ERP (T12m)]]+Table167[[#This Row],[T.Bond Rate]]</f>
        <v>8.3600000000000008E-2</v>
      </c>
    </row>
    <row r="17" spans="1:16" x14ac:dyDescent="0.15">
      <c r="A17" s="9">
        <v>38686</v>
      </c>
      <c r="B17" s="8">
        <v>1096</v>
      </c>
      <c r="C17" s="3">
        <v>3.2399999999999998E-2</v>
      </c>
      <c r="D17" s="3"/>
      <c r="E17" s="2"/>
      <c r="F17" s="19">
        <v>48.52</v>
      </c>
      <c r="G17" s="19"/>
      <c r="H17" s="18">
        <v>0.04</v>
      </c>
      <c r="I17" s="18"/>
      <c r="J17" s="18">
        <v>4.7300000000000002E-2</v>
      </c>
      <c r="K17" s="18"/>
      <c r="O17" s="18"/>
      <c r="P17" s="18">
        <f>Table167[[#This Row],[ERP (T12m)]]+Table167[[#This Row],[T.Bond Rate]]</f>
        <v>7.9699999999999993E-2</v>
      </c>
    </row>
    <row r="18" spans="1:16" x14ac:dyDescent="0.15">
      <c r="A18" s="9">
        <v>38717</v>
      </c>
      <c r="B18" s="8">
        <v>1115</v>
      </c>
      <c r="C18" s="3">
        <v>3.8399999999999997E-2</v>
      </c>
      <c r="D18" s="3"/>
      <c r="E18" s="2"/>
      <c r="F18" s="19">
        <v>40.380000000000003</v>
      </c>
      <c r="G18" s="19"/>
      <c r="H18" s="18">
        <v>7.2099999999999997E-2</v>
      </c>
      <c r="I18" s="18"/>
      <c r="J18" s="18">
        <v>4.36E-2</v>
      </c>
      <c r="K18" s="18"/>
      <c r="O18" s="18"/>
      <c r="P18" s="18">
        <f>Table167[[#This Row],[ERP (T12m)]]+Table167[[#This Row],[T.Bond Rate]]</f>
        <v>8.199999999999999E-2</v>
      </c>
    </row>
    <row r="19" spans="1:16" x14ac:dyDescent="0.15">
      <c r="A19" s="9">
        <v>38748</v>
      </c>
      <c r="B19" s="8">
        <v>1074</v>
      </c>
      <c r="C19" s="3">
        <v>3.5799999999999998E-2</v>
      </c>
      <c r="D19" s="3"/>
      <c r="E19" s="2"/>
      <c r="F19" s="19">
        <v>40.380000000000003</v>
      </c>
      <c r="G19" s="19"/>
      <c r="H19" s="18">
        <v>7.2099999999999997E-2</v>
      </c>
      <c r="I19" s="18"/>
      <c r="J19" s="18">
        <v>4.5600000000000002E-2</v>
      </c>
      <c r="K19" s="18"/>
      <c r="O19" s="18"/>
      <c r="P19" s="18">
        <f>Table167[[#This Row],[ERP (T12m)]]+Table167[[#This Row],[T.Bond Rate]]</f>
        <v>8.14E-2</v>
      </c>
    </row>
    <row r="20" spans="1:16" x14ac:dyDescent="0.15">
      <c r="A20" s="9">
        <v>38776</v>
      </c>
      <c r="B20" s="8">
        <v>1104</v>
      </c>
      <c r="C20" s="3">
        <v>3.61E-2</v>
      </c>
      <c r="D20" s="3"/>
      <c r="E20" s="2"/>
      <c r="F20" s="19">
        <v>40.380000000000003</v>
      </c>
      <c r="G20" s="19"/>
      <c r="H20" s="18">
        <v>7.2099999999999997E-2</v>
      </c>
      <c r="I20" s="18"/>
      <c r="J20" s="18">
        <v>4.4400000000000002E-2</v>
      </c>
      <c r="K20" s="18"/>
      <c r="O20" s="18"/>
      <c r="P20" s="18">
        <f>Table167[[#This Row],[ERP (T12m)]]+Table167[[#This Row],[T.Bond Rate]]</f>
        <v>8.0500000000000002E-2</v>
      </c>
    </row>
    <row r="21" spans="1:16" x14ac:dyDescent="0.15">
      <c r="A21" s="9">
        <v>38807</v>
      </c>
      <c r="B21" s="8">
        <v>1169</v>
      </c>
      <c r="C21" s="3">
        <v>3.8300000000000001E-2</v>
      </c>
      <c r="D21" s="3"/>
      <c r="E21" s="2"/>
      <c r="F21" s="19">
        <v>40.340000000000003</v>
      </c>
      <c r="G21" s="19"/>
      <c r="H21" s="18">
        <v>7.2099999999999997E-2</v>
      </c>
      <c r="I21" s="18"/>
      <c r="J21" s="18">
        <v>4.1599999999999998E-2</v>
      </c>
      <c r="K21" s="18"/>
      <c r="O21" s="18"/>
      <c r="P21" s="18">
        <f>Table167[[#This Row],[ERP (T12m)]]+Table167[[#This Row],[T.Bond Rate]]</f>
        <v>7.9899999999999999E-2</v>
      </c>
    </row>
    <row r="22" spans="1:16" x14ac:dyDescent="0.15">
      <c r="A22" s="9">
        <v>38837</v>
      </c>
      <c r="B22" s="8">
        <v>1187</v>
      </c>
      <c r="C22" s="3">
        <v>3.6499999999999998E-2</v>
      </c>
      <c r="D22" s="3"/>
      <c r="E22" s="2"/>
      <c r="F22" s="19">
        <v>40.340000000000003</v>
      </c>
      <c r="G22" s="19"/>
      <c r="H22" s="18">
        <v>7.2099999999999997E-2</v>
      </c>
      <c r="I22" s="18"/>
      <c r="J22" s="18">
        <v>4.5400000000000003E-2</v>
      </c>
      <c r="K22" s="18"/>
      <c r="O22" s="18"/>
      <c r="P22" s="18">
        <f>Table167[[#This Row],[ERP (T12m)]]+Table167[[#This Row],[T.Bond Rate]]</f>
        <v>8.1900000000000001E-2</v>
      </c>
    </row>
    <row r="23" spans="1:16" x14ac:dyDescent="0.15">
      <c r="A23" s="9">
        <v>38868</v>
      </c>
      <c r="B23" s="8">
        <v>1089</v>
      </c>
      <c r="C23" s="3">
        <v>3.3000000000000002E-2</v>
      </c>
      <c r="D23" s="3"/>
      <c r="E23" s="2"/>
      <c r="F23" s="19">
        <v>40.340000000000003</v>
      </c>
      <c r="G23" s="19"/>
      <c r="H23" s="18">
        <v>7.2099999999999997E-2</v>
      </c>
      <c r="I23" s="18"/>
      <c r="J23" s="18">
        <v>4.7899999999999998E-2</v>
      </c>
      <c r="K23" s="18"/>
      <c r="O23" s="18"/>
      <c r="P23" s="18">
        <f>Table167[[#This Row],[ERP (T12m)]]+Table167[[#This Row],[T.Bond Rate]]</f>
        <v>8.09E-2</v>
      </c>
    </row>
    <row r="24" spans="1:16" x14ac:dyDescent="0.15">
      <c r="A24" s="9">
        <v>38898</v>
      </c>
      <c r="B24" s="8">
        <v>1031</v>
      </c>
      <c r="C24" s="3">
        <v>2.9600000000000001E-2</v>
      </c>
      <c r="D24" s="3"/>
      <c r="E24" s="2"/>
      <c r="F24" s="19">
        <v>42.44</v>
      </c>
      <c r="G24" s="19"/>
      <c r="H24" s="18">
        <v>7.2099999999999997E-2</v>
      </c>
      <c r="I24" s="18"/>
      <c r="J24" s="18">
        <v>5.0999999999999997E-2</v>
      </c>
      <c r="K24" s="18"/>
      <c r="O24" s="18"/>
      <c r="P24" s="18">
        <f>Table167[[#This Row],[ERP (T12m)]]+Table167[[#This Row],[T.Bond Rate]]</f>
        <v>8.0600000000000005E-2</v>
      </c>
    </row>
    <row r="25" spans="1:16" x14ac:dyDescent="0.15">
      <c r="A25" s="9">
        <v>38929</v>
      </c>
      <c r="B25" s="8">
        <v>1106</v>
      </c>
      <c r="C25" s="3">
        <v>2.9100000000000001E-2</v>
      </c>
      <c r="D25" s="3"/>
      <c r="E25" s="2"/>
      <c r="F25" s="19">
        <v>42.44</v>
      </c>
      <c r="G25" s="19"/>
      <c r="H25" s="18">
        <v>7.2099999999999997E-2</v>
      </c>
      <c r="I25" s="18"/>
      <c r="J25" s="18">
        <v>4.7800000000000002E-2</v>
      </c>
      <c r="K25" s="18"/>
      <c r="O25" s="18"/>
      <c r="P25" s="18">
        <f>Table167[[#This Row],[ERP (T12m)]]+Table167[[#This Row],[T.Bond Rate]]</f>
        <v>7.6899999999999996E-2</v>
      </c>
    </row>
    <row r="26" spans="1:16" x14ac:dyDescent="0.15">
      <c r="A26" s="9">
        <v>38960</v>
      </c>
      <c r="B26" s="8">
        <v>1049</v>
      </c>
      <c r="C26" s="3">
        <v>2.47E-2</v>
      </c>
      <c r="D26" s="3"/>
      <c r="E26" s="2"/>
      <c r="F26" s="19">
        <v>42.44</v>
      </c>
      <c r="G26" s="19"/>
      <c r="H26" s="18">
        <v>7.2099999999999997E-2</v>
      </c>
      <c r="I26" s="18"/>
      <c r="J26" s="18">
        <v>5.0999999999999997E-2</v>
      </c>
      <c r="K26" s="18"/>
      <c r="O26" s="18"/>
      <c r="P26" s="18">
        <f>Table167[[#This Row],[ERP (T12m)]]+Table167[[#This Row],[T.Bond Rate]]</f>
        <v>7.569999999999999E-2</v>
      </c>
    </row>
    <row r="27" spans="1:16" x14ac:dyDescent="0.15">
      <c r="A27" s="9">
        <v>38990</v>
      </c>
      <c r="B27" s="8">
        <v>1141</v>
      </c>
      <c r="C27" s="3">
        <v>2.5099999999999997E-2</v>
      </c>
      <c r="D27" s="3"/>
      <c r="E27" s="2"/>
      <c r="F27" s="19">
        <v>48.2</v>
      </c>
      <c r="G27" s="19"/>
      <c r="H27" s="18">
        <v>7.2099999999999997E-2</v>
      </c>
      <c r="I27" s="18"/>
      <c r="J27" s="18">
        <v>5.3100000000000001E-2</v>
      </c>
      <c r="K27" s="18"/>
      <c r="O27" s="18"/>
      <c r="P27" s="18">
        <f>Table167[[#This Row],[ERP (T12m)]]+Table167[[#This Row],[T.Bond Rate]]</f>
        <v>7.8199999999999992E-2</v>
      </c>
    </row>
    <row r="28" spans="1:16" x14ac:dyDescent="0.15">
      <c r="A28" s="9">
        <v>39021</v>
      </c>
      <c r="B28" s="8">
        <v>1183</v>
      </c>
      <c r="C28" s="3">
        <v>2.6000000000000002E-2</v>
      </c>
      <c r="D28" s="3"/>
      <c r="E28" s="2"/>
      <c r="F28" s="19">
        <v>48.2</v>
      </c>
      <c r="G28" s="19"/>
      <c r="H28" s="18">
        <v>7.2099999999999997E-2</v>
      </c>
      <c r="I28" s="18"/>
      <c r="J28" s="18">
        <v>5.11E-2</v>
      </c>
      <c r="K28" s="18"/>
      <c r="O28" s="18"/>
      <c r="P28" s="18">
        <f>Table167[[#This Row],[ERP (T12m)]]+Table167[[#This Row],[T.Bond Rate]]</f>
        <v>7.7100000000000002E-2</v>
      </c>
    </row>
    <row r="29" spans="1:16" x14ac:dyDescent="0.15">
      <c r="A29" s="9">
        <v>39051</v>
      </c>
      <c r="B29" s="8">
        <v>1181</v>
      </c>
      <c r="C29" s="3">
        <v>2.8000000000000001E-2</v>
      </c>
      <c r="D29" s="3"/>
      <c r="E29" s="2"/>
      <c r="F29" s="19">
        <f>F28</f>
        <v>48.2</v>
      </c>
      <c r="G29" s="19"/>
      <c r="H29" s="18">
        <v>7.2099999999999997E-2</v>
      </c>
      <c r="I29" s="18"/>
      <c r="J29" s="18">
        <v>5.0799999999999998E-2</v>
      </c>
      <c r="K29" s="18"/>
      <c r="O29" s="18"/>
      <c r="P29" s="18">
        <f>Table167[[#This Row],[ERP (T12m)]]+Table167[[#This Row],[T.Bond Rate]]</f>
        <v>7.8799999999999995E-2</v>
      </c>
    </row>
    <row r="30" spans="1:16" x14ac:dyDescent="0.15">
      <c r="A30" s="9">
        <v>39082</v>
      </c>
      <c r="B30" s="8">
        <v>1258</v>
      </c>
      <c r="C30" s="3">
        <v>3.2899999999999999E-2</v>
      </c>
      <c r="D30" s="3"/>
      <c r="E30" s="2"/>
      <c r="F30" s="19">
        <v>53.964500000000001</v>
      </c>
      <c r="G30" s="19"/>
      <c r="H30" s="18">
        <v>6.9500000000000006E-2</v>
      </c>
      <c r="I30" s="18"/>
      <c r="J30" s="18">
        <v>5.1999999999999998E-2</v>
      </c>
      <c r="K30" s="18"/>
      <c r="O30" s="18"/>
      <c r="P30" s="18">
        <f>Table167[[#This Row],[ERP (T12m)]]+Table167[[#This Row],[T.Bond Rate]]</f>
        <v>8.4900000000000003E-2</v>
      </c>
    </row>
    <row r="31" spans="1:16" x14ac:dyDescent="0.15">
      <c r="A31" s="9">
        <v>39113</v>
      </c>
      <c r="B31" s="8">
        <v>1286</v>
      </c>
      <c r="C31" s="3">
        <v>3.3799999999999997E-2</v>
      </c>
      <c r="D31" s="3"/>
      <c r="E31" s="2"/>
      <c r="F31" s="19">
        <f>F30</f>
        <v>53.964500000000001</v>
      </c>
      <c r="G31" s="19"/>
      <c r="H31" s="18">
        <v>6.9500000000000006E-2</v>
      </c>
      <c r="I31" s="18"/>
      <c r="J31" s="18">
        <v>5.0700000000000002E-2</v>
      </c>
      <c r="K31" s="18"/>
      <c r="O31" s="18"/>
      <c r="P31" s="18">
        <f>Table167[[#This Row],[ERP (T12m)]]+Table167[[#This Row],[T.Bond Rate]]</f>
        <v>8.4499999999999992E-2</v>
      </c>
    </row>
    <row r="32" spans="1:16" x14ac:dyDescent="0.15">
      <c r="A32" s="9">
        <v>39141</v>
      </c>
      <c r="B32" s="8">
        <v>1327</v>
      </c>
      <c r="C32" s="3">
        <v>3.4200000000000001E-2</v>
      </c>
      <c r="D32" s="3"/>
      <c r="E32" s="2"/>
      <c r="F32" s="19">
        <f>F31</f>
        <v>53.964500000000001</v>
      </c>
      <c r="G32" s="19"/>
      <c r="H32" s="18">
        <f>H31</f>
        <v>6.9500000000000006E-2</v>
      </c>
      <c r="I32" s="18"/>
      <c r="J32" s="18">
        <v>4.9000000000000002E-2</v>
      </c>
      <c r="K32" s="18"/>
      <c r="O32" s="18"/>
      <c r="P32" s="18">
        <f>Table167[[#This Row],[ERP (T12m)]]+Table167[[#This Row],[T.Bond Rate]]</f>
        <v>8.3199999999999996E-2</v>
      </c>
    </row>
    <row r="33" spans="1:17" x14ac:dyDescent="0.15">
      <c r="A33" s="9">
        <v>39172</v>
      </c>
      <c r="B33" s="8">
        <v>1326</v>
      </c>
      <c r="C33" s="3">
        <v>3.4700000000000002E-2</v>
      </c>
      <c r="D33" s="3"/>
      <c r="E33" s="2"/>
      <c r="F33" s="19">
        <v>58.54</v>
      </c>
      <c r="G33" s="19"/>
      <c r="H33" s="18">
        <v>6.9500000000000006E-2</v>
      </c>
      <c r="I33" s="18"/>
      <c r="J33" s="18">
        <v>5.3099999999999994E-2</v>
      </c>
      <c r="K33" s="18"/>
      <c r="O33" s="18"/>
      <c r="P33" s="18">
        <f>Table167[[#This Row],[ERP (T12m)]]+Table167[[#This Row],[T.Bond Rate]]</f>
        <v>8.7799999999999989E-2</v>
      </c>
    </row>
    <row r="34" spans="1:17" x14ac:dyDescent="0.15">
      <c r="A34" s="9">
        <v>39202</v>
      </c>
      <c r="B34" s="8">
        <v>1364</v>
      </c>
      <c r="C34" s="3">
        <v>3.2899999999999999E-2</v>
      </c>
      <c r="D34" s="3"/>
      <c r="E34" s="2"/>
      <c r="F34" s="19">
        <v>58.15</v>
      </c>
      <c r="G34" s="19"/>
      <c r="H34" s="18">
        <v>6.9500000000000006E-2</v>
      </c>
      <c r="I34" s="18"/>
      <c r="J34" s="18">
        <v>5.16E-2</v>
      </c>
      <c r="K34" s="18"/>
      <c r="O34" s="18"/>
      <c r="P34" s="18">
        <f>Table167[[#This Row],[ERP (T12m)]]+Table167[[#This Row],[T.Bond Rate]]</f>
        <v>8.4499999999999992E-2</v>
      </c>
    </row>
    <row r="35" spans="1:17" x14ac:dyDescent="0.15">
      <c r="A35" s="9">
        <v>39233</v>
      </c>
      <c r="B35" s="8">
        <v>1345</v>
      </c>
      <c r="C35" s="3">
        <v>3.0600000000000002E-2</v>
      </c>
      <c r="D35" s="3"/>
      <c r="E35" s="2"/>
      <c r="F35" s="19">
        <v>58.15</v>
      </c>
      <c r="G35" s="19"/>
      <c r="H35" s="18">
        <v>6.9500000000000006E-2</v>
      </c>
      <c r="I35" s="18"/>
      <c r="J35" s="18">
        <v>5.2699999999999997E-2</v>
      </c>
      <c r="K35" s="18"/>
      <c r="O35" s="18"/>
      <c r="P35" s="18">
        <f>Table167[[#This Row],[ERP (T12m)]]+Table167[[#This Row],[T.Bond Rate]]</f>
        <v>8.3299999999999999E-2</v>
      </c>
    </row>
    <row r="36" spans="1:17" x14ac:dyDescent="0.15">
      <c r="A36" s="9">
        <v>39263</v>
      </c>
      <c r="B36" s="8">
        <v>1321</v>
      </c>
      <c r="C36" s="3">
        <v>3.1699999999999999E-2</v>
      </c>
      <c r="D36" s="3"/>
      <c r="E36" s="2"/>
      <c r="F36" s="19">
        <v>62.24</v>
      </c>
      <c r="G36" s="19"/>
      <c r="H36" s="18">
        <v>6.9500000000000006E-2</v>
      </c>
      <c r="I36" s="18"/>
      <c r="J36" s="18">
        <v>5.7200000000000001E-2</v>
      </c>
      <c r="K36" s="18"/>
      <c r="O36" s="18"/>
      <c r="P36" s="18">
        <f>Table167[[#This Row],[ERP (T12m)]]+Table167[[#This Row],[T.Bond Rate]]</f>
        <v>8.8900000000000007E-2</v>
      </c>
    </row>
    <row r="37" spans="1:17" x14ac:dyDescent="0.15">
      <c r="A37" s="9">
        <v>39294</v>
      </c>
      <c r="B37" s="8">
        <v>1292</v>
      </c>
      <c r="C37" s="3">
        <v>2.7999999999999997E-2</v>
      </c>
      <c r="D37" s="3"/>
      <c r="E37" s="2"/>
      <c r="F37" s="19">
        <v>62.24</v>
      </c>
      <c r="G37" s="19"/>
      <c r="H37" s="18">
        <v>6.9500000000000006E-2</v>
      </c>
      <c r="I37" s="18"/>
      <c r="J37" s="18">
        <v>5.9200000000000003E-2</v>
      </c>
      <c r="K37" s="18"/>
      <c r="O37" s="18"/>
      <c r="P37" s="18">
        <f>Table167[[#This Row],[ERP (T12m)]]+Table167[[#This Row],[T.Bond Rate]]</f>
        <v>8.72E-2</v>
      </c>
    </row>
    <row r="38" spans="1:17" x14ac:dyDescent="0.15">
      <c r="A38" s="9">
        <v>39325</v>
      </c>
      <c r="B38" s="8">
        <v>1219</v>
      </c>
      <c r="C38" s="3">
        <v>2.23E-2</v>
      </c>
      <c r="D38" s="3"/>
      <c r="E38" s="2"/>
      <c r="F38" s="19">
        <v>62.24</v>
      </c>
      <c r="G38" s="19"/>
      <c r="H38" s="18">
        <v>6.9500000000000006E-2</v>
      </c>
      <c r="I38" s="18"/>
      <c r="J38" s="18">
        <v>6.3899999999999998E-2</v>
      </c>
      <c r="K38" s="18"/>
      <c r="O38" s="18"/>
      <c r="P38" s="18">
        <f>Table167[[#This Row],[ERP (T12m)]]+Table167[[#This Row],[T.Bond Rate]]</f>
        <v>8.6199999999999999E-2</v>
      </c>
    </row>
    <row r="39" spans="1:17" x14ac:dyDescent="0.15">
      <c r="A39" s="9">
        <v>39355</v>
      </c>
      <c r="B39" s="8">
        <v>1131</v>
      </c>
      <c r="C39" s="3">
        <v>1.9199999999999998E-2</v>
      </c>
      <c r="D39" s="3"/>
      <c r="E39" s="2"/>
      <c r="F39" s="19">
        <v>68.650000000000006</v>
      </c>
      <c r="G39" s="19"/>
      <c r="H39" s="18">
        <v>6.9500000000000006E-2</v>
      </c>
      <c r="I39" s="18"/>
      <c r="J39" s="18">
        <v>7.6399999999999996E-2</v>
      </c>
      <c r="K39" s="18"/>
      <c r="O39" s="18"/>
      <c r="P39" s="18">
        <f>Table167[[#This Row],[ERP (T12m)]]+Table167[[#This Row],[T.Bond Rate]]</f>
        <v>9.5599999999999991E-2</v>
      </c>
    </row>
    <row r="40" spans="1:17" x14ac:dyDescent="0.15">
      <c r="A40" s="9">
        <v>39386</v>
      </c>
      <c r="B40" s="8">
        <v>1253</v>
      </c>
      <c r="C40" s="3">
        <v>2.0500000000000001E-2</v>
      </c>
      <c r="D40" s="3"/>
      <c r="E40" s="2"/>
      <c r="F40" s="19">
        <v>68.650000000000006</v>
      </c>
      <c r="G40" s="19"/>
      <c r="H40" s="18">
        <v>5.5E-2</v>
      </c>
      <c r="I40" s="18"/>
      <c r="J40" s="18">
        <v>6.4899999999999999E-2</v>
      </c>
      <c r="K40" s="18"/>
      <c r="O40" s="18"/>
      <c r="P40" s="18">
        <f>Table167[[#This Row],[ERP (T12m)]]+Table167[[#This Row],[T.Bond Rate]]</f>
        <v>8.5400000000000004E-2</v>
      </c>
    </row>
    <row r="41" spans="1:17" x14ac:dyDescent="0.15">
      <c r="A41" s="9">
        <v>39416</v>
      </c>
      <c r="B41" s="8">
        <v>1247</v>
      </c>
      <c r="C41" s="3">
        <v>2.07E-2</v>
      </c>
      <c r="D41" s="3"/>
      <c r="E41" s="2"/>
      <c r="F41" s="19">
        <v>68.650000000000006</v>
      </c>
      <c r="G41" s="19"/>
      <c r="H41" s="18">
        <v>5.5E-2</v>
      </c>
      <c r="I41" s="18"/>
      <c r="J41" s="18">
        <v>6.5100000000000005E-2</v>
      </c>
      <c r="K41" s="18"/>
      <c r="O41" s="18"/>
      <c r="P41" s="18">
        <f>Table167[[#This Row],[ERP (T12m)]]+Table167[[#This Row],[T.Bond Rate]]</f>
        <v>8.5800000000000001E-2</v>
      </c>
    </row>
    <row r="42" spans="1:17" x14ac:dyDescent="0.15">
      <c r="A42" s="9">
        <v>39447</v>
      </c>
      <c r="B42" s="8">
        <v>1258</v>
      </c>
      <c r="C42" s="3">
        <v>1.8700000000000001E-2</v>
      </c>
      <c r="D42" s="3"/>
      <c r="E42" s="2">
        <v>59.01</v>
      </c>
      <c r="F42" s="19">
        <v>72.23</v>
      </c>
      <c r="G42" s="19"/>
      <c r="H42" s="18">
        <v>7.1800000000000003E-2</v>
      </c>
      <c r="I42" s="18"/>
      <c r="J42" s="18">
        <v>7.3200000000000001E-2</v>
      </c>
      <c r="K42" s="18"/>
      <c r="L42" s="18">
        <v>6.0100000000000001E-2</v>
      </c>
      <c r="M42" s="18"/>
      <c r="O42" s="18"/>
      <c r="P42" s="18">
        <f>Table167[[#This Row],[ERP (T12m)]]+Table167[[#This Row],[T.Bond Rate]]</f>
        <v>9.1900000000000009E-2</v>
      </c>
      <c r="Q42" t="s">
        <v>3</v>
      </c>
    </row>
    <row r="43" spans="1:17" x14ac:dyDescent="0.15">
      <c r="A43" s="9">
        <v>39478</v>
      </c>
      <c r="B43" s="8">
        <v>1312</v>
      </c>
      <c r="C43" s="3">
        <v>1.8100000000000002E-2</v>
      </c>
      <c r="D43" s="3"/>
      <c r="E43" s="2">
        <v>59.01</v>
      </c>
      <c r="F43" s="19">
        <v>72.23</v>
      </c>
      <c r="G43" s="19"/>
      <c r="H43" s="18">
        <v>7.1800000000000003E-2</v>
      </c>
      <c r="I43" s="18"/>
      <c r="J43" s="18">
        <v>7.0400000000000004E-2</v>
      </c>
      <c r="K43" s="18"/>
      <c r="L43" s="18">
        <v>5.7799999999999997E-2</v>
      </c>
      <c r="M43" s="18"/>
      <c r="O43" s="18"/>
      <c r="P43" s="18">
        <f>Table167[[#This Row],[ERP (T12m)]]+Table167[[#This Row],[T.Bond Rate]]</f>
        <v>8.8500000000000009E-2</v>
      </c>
    </row>
    <row r="44" spans="1:17" x14ac:dyDescent="0.15">
      <c r="A44" s="9">
        <v>39507</v>
      </c>
      <c r="B44" s="8">
        <v>1366</v>
      </c>
      <c r="C44" s="3">
        <v>1.9799999999999998E-2</v>
      </c>
      <c r="D44" s="3"/>
      <c r="E44" s="2">
        <v>59.01</v>
      </c>
      <c r="F44" s="19">
        <v>72.23</v>
      </c>
      <c r="G44" s="19"/>
      <c r="H44" s="18">
        <v>7.1800000000000003E-2</v>
      </c>
      <c r="I44" s="18"/>
      <c r="J44" s="18">
        <v>6.7299999999999999E-2</v>
      </c>
      <c r="K44" s="18"/>
      <c r="L44" s="18">
        <v>5.5199999999999999E-2</v>
      </c>
      <c r="M44" s="18"/>
      <c r="O44" s="18"/>
      <c r="P44" s="18">
        <f>Table167[[#This Row],[ERP (T12m)]]+Table167[[#This Row],[T.Bond Rate]]</f>
        <v>8.7099999999999997E-2</v>
      </c>
    </row>
    <row r="45" spans="1:17" x14ac:dyDescent="0.15">
      <c r="A45" s="9">
        <v>39538</v>
      </c>
      <c r="B45" s="8">
        <v>1408</v>
      </c>
      <c r="C45" s="3">
        <v>2.2099999999999998E-2</v>
      </c>
      <c r="D45" s="3"/>
      <c r="E45" s="2">
        <v>66.290000000000006</v>
      </c>
      <c r="F45" s="19">
        <v>74.069999999999993</v>
      </c>
      <c r="G45" s="19"/>
      <c r="H45" s="18">
        <v>7.1800000000000003E-2</v>
      </c>
      <c r="I45" s="18"/>
      <c r="J45" s="18">
        <v>6.6400000000000001E-2</v>
      </c>
      <c r="K45" s="18"/>
      <c r="L45" s="18">
        <v>5.96E-2</v>
      </c>
      <c r="M45" s="18"/>
      <c r="O45" s="18"/>
      <c r="P45" s="18">
        <f>Table167[[#This Row],[ERP (T12m)]]+Table167[[#This Row],[T.Bond Rate]]</f>
        <v>8.8499999999999995E-2</v>
      </c>
    </row>
    <row r="46" spans="1:17" x14ac:dyDescent="0.15">
      <c r="A46" s="9">
        <v>39568</v>
      </c>
      <c r="B46" s="8">
        <v>1398</v>
      </c>
      <c r="C46" s="3">
        <v>1.9199999999999998E-2</v>
      </c>
      <c r="D46" s="3"/>
      <c r="E46" s="2">
        <v>66.290000000000006</v>
      </c>
      <c r="F46" s="19">
        <v>74.069999999999993</v>
      </c>
      <c r="G46" s="19"/>
      <c r="H46" s="18">
        <v>7.1800000000000003E-2</v>
      </c>
      <c r="I46" s="18"/>
      <c r="J46" s="18">
        <v>6.7599999999999993E-2</v>
      </c>
      <c r="K46" s="18"/>
      <c r="L46" s="18">
        <v>6.0600000000000001E-2</v>
      </c>
      <c r="M46" s="18"/>
      <c r="O46" s="18"/>
      <c r="P46" s="18">
        <f>Table167[[#This Row],[ERP (T12m)]]+Table167[[#This Row],[T.Bond Rate]]</f>
        <v>8.6799999999999988E-2</v>
      </c>
    </row>
    <row r="47" spans="1:17" x14ac:dyDescent="0.15">
      <c r="A47" s="9">
        <v>39599</v>
      </c>
      <c r="B47" s="8">
        <v>1310</v>
      </c>
      <c r="C47" s="3">
        <v>1.55E-2</v>
      </c>
      <c r="D47" s="3"/>
      <c r="E47" s="2">
        <v>66.290000000000006</v>
      </c>
      <c r="F47" s="19">
        <v>74.069999999999993</v>
      </c>
      <c r="G47" s="19"/>
      <c r="H47" s="18">
        <v>7.1800000000000003E-2</v>
      </c>
      <c r="I47" s="18"/>
      <c r="J47" s="18">
        <v>7.2800000000000004E-2</v>
      </c>
      <c r="K47" s="18"/>
      <c r="L47" s="18">
        <v>6.54E-2</v>
      </c>
      <c r="M47" s="18"/>
      <c r="O47" s="18"/>
      <c r="P47" s="18">
        <f>Table167[[#This Row],[ERP (T12m)]]+Table167[[#This Row],[T.Bond Rate]]</f>
        <v>8.8300000000000003E-2</v>
      </c>
    </row>
    <row r="48" spans="1:17" x14ac:dyDescent="0.15">
      <c r="A48" s="9">
        <v>39629</v>
      </c>
      <c r="B48" s="8">
        <v>1362</v>
      </c>
      <c r="C48" s="3">
        <v>1.6500000000000001E-2</v>
      </c>
      <c r="D48" s="3"/>
      <c r="E48" s="2">
        <v>64.06</v>
      </c>
      <c r="F48" s="19">
        <v>71.55</v>
      </c>
      <c r="G48" s="19"/>
      <c r="H48" s="18">
        <v>6.5600000000000006E-2</v>
      </c>
      <c r="I48" s="18"/>
      <c r="J48" s="18">
        <v>6.59E-2</v>
      </c>
      <c r="K48" s="18"/>
      <c r="L48" s="18">
        <v>5.91E-2</v>
      </c>
      <c r="M48" s="18"/>
      <c r="O48" s="18"/>
      <c r="P48" s="18">
        <f>Table167[[#This Row],[ERP (T12m)]]+Table167[[#This Row],[T.Bond Rate]]</f>
        <v>8.2400000000000001E-2</v>
      </c>
      <c r="Q48" t="s">
        <v>4</v>
      </c>
    </row>
    <row r="49" spans="1:17" x14ac:dyDescent="0.15">
      <c r="A49" s="9">
        <v>39660</v>
      </c>
      <c r="B49" s="8">
        <v>1379</v>
      </c>
      <c r="C49" s="3">
        <v>1.47E-2</v>
      </c>
      <c r="D49" s="3"/>
      <c r="E49" s="2">
        <v>64.06</v>
      </c>
      <c r="F49" s="19">
        <v>71.55</v>
      </c>
      <c r="G49" s="19"/>
      <c r="H49" s="18">
        <v>6.5600000000000006E-2</v>
      </c>
      <c r="I49" s="18"/>
      <c r="J49" s="18">
        <v>6.5500000000000003E-2</v>
      </c>
      <c r="K49" s="18"/>
      <c r="L49" s="18">
        <v>5.8799999999999998E-2</v>
      </c>
      <c r="M49" s="18"/>
      <c r="O49" s="18"/>
      <c r="P49" s="18">
        <f>Table167[[#This Row],[ERP (T12m)]]+Table167[[#This Row],[T.Bond Rate]]</f>
        <v>8.0200000000000007E-2</v>
      </c>
    </row>
    <row r="50" spans="1:17" x14ac:dyDescent="0.15">
      <c r="A50" s="9">
        <v>39691</v>
      </c>
      <c r="B50" s="8">
        <v>1407</v>
      </c>
      <c r="C50" s="3">
        <v>1.55E-2</v>
      </c>
      <c r="D50" s="3"/>
      <c r="E50" s="2">
        <v>64.06</v>
      </c>
      <c r="F50" s="19">
        <v>71.55</v>
      </c>
      <c r="G50" s="19"/>
      <c r="H50" s="18">
        <v>6.5600000000000006E-2</v>
      </c>
      <c r="I50" s="18"/>
      <c r="J50" s="18">
        <v>6.4100000000000004E-2</v>
      </c>
      <c r="K50" s="18"/>
      <c r="L50" s="18">
        <v>5.7500000000000002E-2</v>
      </c>
      <c r="M50" s="18"/>
      <c r="O50" s="18"/>
      <c r="P50" s="18">
        <f>Table167[[#This Row],[ERP (T12m)]]+Table167[[#This Row],[T.Bond Rate]]</f>
        <v>7.9600000000000004E-2</v>
      </c>
    </row>
    <row r="51" spans="1:17" x14ac:dyDescent="0.15">
      <c r="A51" s="9">
        <v>39721</v>
      </c>
      <c r="B51" s="8">
        <v>1441</v>
      </c>
      <c r="C51" s="3">
        <v>1.6199999999999999E-2</v>
      </c>
      <c r="D51" s="3"/>
      <c r="E51" s="2">
        <v>67.739999999999995</v>
      </c>
      <c r="F51" s="19">
        <v>72.739999999999995</v>
      </c>
      <c r="G51" s="19"/>
      <c r="H51" s="18">
        <v>6.5600000000000006E-2</v>
      </c>
      <c r="I51" s="18"/>
      <c r="J51" s="18">
        <v>6.3500000000000001E-2</v>
      </c>
      <c r="K51" s="18"/>
      <c r="L51" s="18">
        <v>5.9200000000000003E-2</v>
      </c>
      <c r="M51" s="18"/>
      <c r="O51" s="18"/>
      <c r="P51" s="18">
        <f>Table167[[#This Row],[ERP (T12m)]]+Table167[[#This Row],[T.Bond Rate]]</f>
        <v>7.9699999999999993E-2</v>
      </c>
      <c r="Q51" t="s">
        <v>6</v>
      </c>
    </row>
    <row r="52" spans="1:17" x14ac:dyDescent="0.15">
      <c r="A52" s="9">
        <v>39752</v>
      </c>
      <c r="B52" s="8">
        <v>1412</v>
      </c>
      <c r="C52" s="3">
        <v>1.7500000000000002E-2</v>
      </c>
      <c r="D52" s="3"/>
      <c r="E52" s="2">
        <v>67.739999999999995</v>
      </c>
      <c r="F52" s="19">
        <v>72.739999999999995</v>
      </c>
      <c r="G52" s="19"/>
      <c r="H52" s="18">
        <v>6.5600000000000006E-2</v>
      </c>
      <c r="I52" s="18"/>
      <c r="J52" s="18">
        <v>6.4399999999999999E-2</v>
      </c>
      <c r="K52" s="18"/>
      <c r="L52" s="18">
        <v>6.0100000000000001E-2</v>
      </c>
      <c r="M52" s="18"/>
      <c r="O52" s="18"/>
      <c r="P52" s="18">
        <f>Table167[[#This Row],[ERP (T12m)]]+Table167[[#This Row],[T.Bond Rate]]</f>
        <v>8.1900000000000001E-2</v>
      </c>
    </row>
    <row r="53" spans="1:17" x14ac:dyDescent="0.15">
      <c r="A53" s="9">
        <v>39782</v>
      </c>
      <c r="B53" s="8">
        <v>1416</v>
      </c>
      <c r="C53" s="3">
        <v>1.6199999999999999E-2</v>
      </c>
      <c r="D53" s="3"/>
      <c r="E53" s="2">
        <v>67.739999999999995</v>
      </c>
      <c r="F53" s="19">
        <v>72.739999999999995</v>
      </c>
      <c r="G53" s="19"/>
      <c r="H53" s="18">
        <v>6.5600000000000006E-2</v>
      </c>
      <c r="I53" s="18"/>
      <c r="J53" s="18">
        <v>6.4500000000000002E-2</v>
      </c>
      <c r="K53" s="18"/>
      <c r="L53" s="18">
        <v>6.0199999999999997E-2</v>
      </c>
      <c r="M53" s="18"/>
      <c r="O53" s="18"/>
      <c r="P53" s="18">
        <f>Table167[[#This Row],[ERP (T12m)]]+Table167[[#This Row],[T.Bond Rate]]</f>
        <v>8.0699999999999994E-2</v>
      </c>
    </row>
    <row r="54" spans="1:17" x14ac:dyDescent="0.15">
      <c r="A54" s="9">
        <v>39813</v>
      </c>
      <c r="B54" s="8">
        <v>1426</v>
      </c>
      <c r="C54" s="3">
        <v>1.7600000000000001E-2</v>
      </c>
      <c r="D54" s="3"/>
      <c r="E54" s="2">
        <v>69.459999999999994</v>
      </c>
      <c r="F54" s="19">
        <v>72.25</v>
      </c>
      <c r="G54" s="19"/>
      <c r="H54" s="18">
        <v>5.2699999999999997E-2</v>
      </c>
      <c r="I54" s="18"/>
      <c r="J54" s="18">
        <v>0.06</v>
      </c>
      <c r="K54" s="18"/>
      <c r="L54" s="18">
        <v>5.7799999999999997E-2</v>
      </c>
      <c r="M54" s="18"/>
      <c r="O54" s="18"/>
      <c r="P54" s="18">
        <f>Table167[[#This Row],[ERP (T12m)]]+Table167[[#This Row],[T.Bond Rate]]</f>
        <v>7.7600000000000002E-2</v>
      </c>
      <c r="Q54" t="s">
        <v>7</v>
      </c>
    </row>
    <row r="55" spans="1:17" x14ac:dyDescent="0.15">
      <c r="A55" s="9">
        <v>39844</v>
      </c>
      <c r="B55" s="8">
        <v>1498</v>
      </c>
      <c r="C55" s="3">
        <v>0.02</v>
      </c>
      <c r="D55" s="3"/>
      <c r="E55" s="2">
        <v>69.459999999999994</v>
      </c>
      <c r="F55" s="19">
        <v>72.25</v>
      </c>
      <c r="G55" s="19"/>
      <c r="H55" s="18">
        <v>5.2699999999999997E-2</v>
      </c>
      <c r="I55" s="18"/>
      <c r="J55" s="18">
        <v>5.67E-2</v>
      </c>
      <c r="K55" s="18"/>
      <c r="L55" s="18">
        <v>5.4600000000000003E-2</v>
      </c>
      <c r="M55" s="18"/>
      <c r="O55" s="18"/>
      <c r="P55" s="18">
        <f>Table167[[#This Row],[ERP (T12m)]]+Table167[[#This Row],[T.Bond Rate]]</f>
        <v>7.6700000000000004E-2</v>
      </c>
    </row>
    <row r="56" spans="1:17" x14ac:dyDescent="0.15">
      <c r="A56" s="9">
        <v>39872</v>
      </c>
      <c r="B56" s="8">
        <v>1514.68</v>
      </c>
      <c r="C56" s="3">
        <v>1.8800000000000001E-2</v>
      </c>
      <c r="D56" s="3"/>
      <c r="E56" s="2">
        <v>69.459999999999994</v>
      </c>
      <c r="F56" s="19">
        <v>72.25</v>
      </c>
      <c r="G56" s="19"/>
      <c r="H56" s="18">
        <v>5.3199999999999997E-2</v>
      </c>
      <c r="I56" s="18"/>
      <c r="J56" s="18">
        <v>5.6500000000000002E-2</v>
      </c>
      <c r="K56" s="18"/>
      <c r="L56" s="18">
        <v>5.4300000000000001E-2</v>
      </c>
      <c r="M56" s="18"/>
      <c r="O56" s="18"/>
      <c r="P56" s="18">
        <f>Table167[[#This Row],[ERP (T12m)]]+Table167[[#This Row],[T.Bond Rate]]</f>
        <v>7.5300000000000006E-2</v>
      </c>
    </row>
    <row r="57" spans="1:17" x14ac:dyDescent="0.15">
      <c r="A57" s="9">
        <v>39903</v>
      </c>
      <c r="B57" s="8">
        <v>1569</v>
      </c>
      <c r="C57" s="3">
        <v>1.8499999999999999E-2</v>
      </c>
      <c r="D57" s="3"/>
      <c r="E57" s="2">
        <v>76.760000000000005</v>
      </c>
      <c r="F57" s="19">
        <v>75.31</v>
      </c>
      <c r="G57" s="19"/>
      <c r="H57" s="18">
        <v>5.3100000000000001E-2</v>
      </c>
      <c r="I57" s="18"/>
      <c r="J57" s="18">
        <v>5.6800000000000003E-2</v>
      </c>
      <c r="K57" s="18"/>
      <c r="L57" s="18">
        <v>5.79E-2</v>
      </c>
      <c r="M57" s="18"/>
      <c r="O57" s="18"/>
      <c r="P57" s="18">
        <f>Table167[[#This Row],[ERP (T12m)]]+Table167[[#This Row],[T.Bond Rate]]</f>
        <v>7.5300000000000006E-2</v>
      </c>
      <c r="Q57" t="s">
        <v>6</v>
      </c>
    </row>
    <row r="58" spans="1:17" x14ac:dyDescent="0.15">
      <c r="A58" s="9">
        <v>39933</v>
      </c>
      <c r="B58" s="8">
        <v>1598</v>
      </c>
      <c r="C58" s="3">
        <v>1.6500000000000001E-2</v>
      </c>
      <c r="D58" s="3"/>
      <c r="E58" s="2">
        <v>76.760000000000005</v>
      </c>
      <c r="F58" s="19">
        <v>75.31</v>
      </c>
      <c r="G58" s="19"/>
      <c r="H58" s="18">
        <v>5.2299999999999999E-2</v>
      </c>
      <c r="I58" s="18"/>
      <c r="J58" s="18">
        <v>5.6000000000000001E-2</v>
      </c>
      <c r="K58" s="18"/>
      <c r="L58" s="18">
        <v>5.7099999999999998E-2</v>
      </c>
      <c r="M58" s="18"/>
      <c r="O58" s="18"/>
      <c r="P58" s="18">
        <f>Table167[[#This Row],[ERP (T12m)]]+Table167[[#This Row],[T.Bond Rate]]</f>
        <v>7.2500000000000009E-2</v>
      </c>
    </row>
    <row r="59" spans="1:17" x14ac:dyDescent="0.15">
      <c r="A59" s="9">
        <v>39964</v>
      </c>
      <c r="B59" s="8">
        <v>1631</v>
      </c>
      <c r="C59" s="3">
        <v>2.1400000000000002E-2</v>
      </c>
      <c r="D59" s="3"/>
      <c r="E59" s="2">
        <v>76.760000000000005</v>
      </c>
      <c r="F59" s="19">
        <v>75.31</v>
      </c>
      <c r="G59" s="19"/>
      <c r="H59" s="18">
        <v>5.4300000000000001E-2</v>
      </c>
      <c r="I59" s="18"/>
      <c r="J59" s="18">
        <v>5.45E-2</v>
      </c>
      <c r="K59" s="18"/>
      <c r="L59" s="18">
        <v>5.5500000000000001E-2</v>
      </c>
      <c r="M59" s="18"/>
      <c r="O59" s="18"/>
      <c r="P59" s="18">
        <f>Table167[[#This Row],[ERP (T12m)]]+Table167[[#This Row],[T.Bond Rate]]</f>
        <v>7.5899999999999995E-2</v>
      </c>
    </row>
    <row r="60" spans="1:17" x14ac:dyDescent="0.15">
      <c r="A60" s="9">
        <v>39994</v>
      </c>
      <c r="B60" s="8">
        <v>1606</v>
      </c>
      <c r="C60" s="3">
        <v>2.4900000000000002E-2</v>
      </c>
      <c r="D60" s="3"/>
      <c r="E60" s="2">
        <v>78.66</v>
      </c>
      <c r="F60" s="19">
        <v>78.58</v>
      </c>
      <c r="G60" s="19"/>
      <c r="H60" s="18">
        <v>5.57E-2</v>
      </c>
      <c r="I60" s="18"/>
      <c r="J60" s="18">
        <v>5.7300000000000004E-2</v>
      </c>
      <c r="K60" s="18"/>
      <c r="L60" s="18">
        <v>5.74E-2</v>
      </c>
      <c r="M60" s="18"/>
      <c r="O60" s="18"/>
      <c r="P60" s="18">
        <f>Table167[[#This Row],[ERP (T12m)]]+Table167[[#This Row],[T.Bond Rate]]</f>
        <v>8.2200000000000009E-2</v>
      </c>
      <c r="Q60" t="s">
        <v>6</v>
      </c>
    </row>
    <row r="61" spans="1:17" x14ac:dyDescent="0.15">
      <c r="A61" s="9">
        <v>40025</v>
      </c>
      <c r="B61" s="8">
        <v>1686</v>
      </c>
      <c r="C61" s="3">
        <v>2.5699999999999997E-2</v>
      </c>
      <c r="D61" s="3"/>
      <c r="E61" s="2">
        <v>78.66</v>
      </c>
      <c r="F61" s="19">
        <v>78.58</v>
      </c>
      <c r="G61" s="19"/>
      <c r="H61" s="18">
        <v>5.5999999999999994E-2</v>
      </c>
      <c r="I61" s="18"/>
      <c r="J61" s="18">
        <v>5.4600000000000003E-2</v>
      </c>
      <c r="K61" s="18"/>
      <c r="L61" s="18">
        <v>5.4600000000000003E-2</v>
      </c>
      <c r="M61" s="18"/>
      <c r="O61" s="18"/>
      <c r="P61" s="18">
        <f>Table167[[#This Row],[ERP (T12m)]]+Table167[[#This Row],[T.Bond Rate]]</f>
        <v>8.0299999999999996E-2</v>
      </c>
    </row>
    <row r="62" spans="1:17" x14ac:dyDescent="0.15">
      <c r="A62" s="9">
        <v>40056</v>
      </c>
      <c r="B62" s="8">
        <v>1633</v>
      </c>
      <c r="C62" s="3">
        <v>2.7900000000000001E-2</v>
      </c>
      <c r="D62" s="3"/>
      <c r="E62" s="2">
        <v>78.66</v>
      </c>
      <c r="F62" s="19">
        <v>78.58</v>
      </c>
      <c r="G62" s="19"/>
      <c r="H62" s="18">
        <v>5.6899999999999999E-2</v>
      </c>
      <c r="I62" s="18"/>
      <c r="J62" s="18">
        <v>5.62E-2</v>
      </c>
      <c r="K62" s="18"/>
      <c r="L62" s="18">
        <v>5.6099999999999997E-2</v>
      </c>
      <c r="M62" s="18"/>
      <c r="O62" s="18"/>
      <c r="P62" s="18">
        <f>Table167[[#This Row],[ERP (T12m)]]+Table167[[#This Row],[T.Bond Rate]]</f>
        <v>8.4100000000000008E-2</v>
      </c>
    </row>
    <row r="63" spans="1:17" x14ac:dyDescent="0.15">
      <c r="A63" s="9">
        <v>40086</v>
      </c>
      <c r="B63" s="8">
        <v>1682</v>
      </c>
      <c r="C63" s="3">
        <v>2.6099999999999998E-2</v>
      </c>
      <c r="D63" s="3"/>
      <c r="E63" s="2">
        <v>82.35</v>
      </c>
      <c r="F63" s="19">
        <v>80.33</v>
      </c>
      <c r="G63" s="19"/>
      <c r="H63" s="18">
        <v>5.62E-2</v>
      </c>
      <c r="I63" s="18"/>
      <c r="J63" s="18">
        <v>5.5899999999999998E-2</v>
      </c>
      <c r="K63" s="18"/>
      <c r="L63" s="18">
        <v>5.7300000000000004E-2</v>
      </c>
      <c r="M63" s="18"/>
      <c r="O63" s="18"/>
      <c r="P63" s="18">
        <f>Table167[[#This Row],[ERP (T12m)]]+Table167[[#This Row],[T.Bond Rate]]</f>
        <v>8.199999999999999E-2</v>
      </c>
      <c r="Q63" t="s">
        <v>6</v>
      </c>
    </row>
    <row r="64" spans="1:17" x14ac:dyDescent="0.15">
      <c r="A64" s="9">
        <v>40117</v>
      </c>
      <c r="B64" s="8">
        <v>1757</v>
      </c>
      <c r="C64" s="3">
        <v>2.5499999999999998E-2</v>
      </c>
      <c r="D64" s="3"/>
      <c r="E64" s="2">
        <v>82.35</v>
      </c>
      <c r="F64" s="19">
        <v>80.33</v>
      </c>
      <c r="G64" s="19"/>
      <c r="H64" s="18">
        <v>5.5899999999999998E-2</v>
      </c>
      <c r="I64" s="18"/>
      <c r="J64" s="18">
        <v>5.3600000000000002E-2</v>
      </c>
      <c r="K64" s="18"/>
      <c r="L64" s="18">
        <v>5.4899999999999997E-2</v>
      </c>
      <c r="M64" s="18"/>
      <c r="O64" s="18"/>
      <c r="P64" s="18">
        <f>Table167[[#This Row],[ERP (T12m)]]+Table167[[#This Row],[T.Bond Rate]]</f>
        <v>7.9100000000000004E-2</v>
      </c>
    </row>
    <row r="65" spans="1:17" x14ac:dyDescent="0.15">
      <c r="A65" s="9">
        <v>40147</v>
      </c>
      <c r="B65" s="8">
        <v>1806</v>
      </c>
      <c r="C65" s="3">
        <v>2.75E-2</v>
      </c>
      <c r="D65" s="3"/>
      <c r="E65" s="2">
        <v>82.35</v>
      </c>
      <c r="F65" s="19">
        <v>80.33</v>
      </c>
      <c r="G65" s="19"/>
      <c r="H65" s="18">
        <v>5.67E-2</v>
      </c>
      <c r="I65" s="18"/>
      <c r="J65" s="18">
        <v>5.1900000000000002E-2</v>
      </c>
      <c r="K65" s="18"/>
      <c r="L65" s="18">
        <v>5.3200000000000004E-2</v>
      </c>
      <c r="M65" s="18"/>
      <c r="O65" s="18"/>
      <c r="P65" s="18">
        <f>Table167[[#This Row],[ERP (T12m)]]+Table167[[#This Row],[T.Bond Rate]]</f>
        <v>7.9399999999999998E-2</v>
      </c>
    </row>
    <row r="66" spans="1:17" x14ac:dyDescent="0.15">
      <c r="A66" s="9">
        <v>40178</v>
      </c>
      <c r="B66" s="8">
        <v>1848</v>
      </c>
      <c r="C66" s="3">
        <v>3.04E-2</v>
      </c>
      <c r="D66" s="3"/>
      <c r="E66" s="2">
        <v>90.52</v>
      </c>
      <c r="F66" s="19">
        <v>84.16</v>
      </c>
      <c r="G66" s="19"/>
      <c r="H66" s="18">
        <v>4.2799999999999998E-2</v>
      </c>
      <c r="I66" s="18"/>
      <c r="J66" s="18">
        <v>4.9599999999999998E-2</v>
      </c>
      <c r="K66" s="18"/>
      <c r="L66" s="18">
        <v>5.33E-2</v>
      </c>
      <c r="M66" s="18"/>
      <c r="O66" s="18"/>
      <c r="P66" s="18">
        <f>Table167[[#This Row],[ERP (T12m)]]+Table167[[#This Row],[T.Bond Rate]]</f>
        <v>0.08</v>
      </c>
      <c r="Q66" t="s">
        <v>8</v>
      </c>
    </row>
    <row r="67" spans="1:17" x14ac:dyDescent="0.15">
      <c r="A67" s="9">
        <v>40209</v>
      </c>
      <c r="B67" s="8">
        <v>1783</v>
      </c>
      <c r="C67" s="3">
        <v>2.6499999999999999E-2</v>
      </c>
      <c r="D67" s="3"/>
      <c r="E67" s="2">
        <v>90.52</v>
      </c>
      <c r="F67" s="19">
        <v>84.16</v>
      </c>
      <c r="G67" s="19"/>
      <c r="H67" s="18">
        <v>4.1300000000000003E-2</v>
      </c>
      <c r="I67" s="18"/>
      <c r="J67" s="18">
        <v>5.1699999999999996E-2</v>
      </c>
      <c r="K67" s="18"/>
      <c r="L67" s="18">
        <v>5.5599999999999997E-2</v>
      </c>
      <c r="M67" s="18"/>
      <c r="O67" s="18"/>
      <c r="P67" s="18">
        <f>Table167[[#This Row],[ERP (T12m)]]+Table167[[#This Row],[T.Bond Rate]]</f>
        <v>7.8199999999999992E-2</v>
      </c>
    </row>
    <row r="68" spans="1:17" x14ac:dyDescent="0.15">
      <c r="A68" s="9">
        <v>40237</v>
      </c>
      <c r="B68" s="8">
        <v>1859</v>
      </c>
      <c r="C68" s="3">
        <v>2.6600000000000002E-2</v>
      </c>
      <c r="D68" s="3"/>
      <c r="E68" s="2">
        <v>90.52</v>
      </c>
      <c r="F68" s="19">
        <v>84.16</v>
      </c>
      <c r="G68" s="19"/>
      <c r="H68" s="18">
        <v>4.1300000000000003E-2</v>
      </c>
      <c r="I68" s="18"/>
      <c r="J68" s="18">
        <v>4.9599999999999998E-2</v>
      </c>
      <c r="K68" s="18"/>
      <c r="L68" s="18">
        <v>5.33E-2</v>
      </c>
      <c r="M68" s="18"/>
      <c r="O68" s="18"/>
      <c r="P68" s="18">
        <f>Table167[[#This Row],[ERP (T12m)]]+Table167[[#This Row],[T.Bond Rate]]</f>
        <v>7.6200000000000004E-2</v>
      </c>
    </row>
    <row r="69" spans="1:17" x14ac:dyDescent="0.15">
      <c r="A69" s="9">
        <v>40268</v>
      </c>
      <c r="B69" s="8">
        <v>1874</v>
      </c>
      <c r="C69" s="3">
        <v>2.7200000000000002E-2</v>
      </c>
      <c r="D69" s="3"/>
      <c r="E69" s="2">
        <v>95.39</v>
      </c>
      <c r="F69" s="19">
        <v>88.13</v>
      </c>
      <c r="G69" s="19"/>
      <c r="H69" s="18">
        <v>4.1500000000000002E-2</v>
      </c>
      <c r="I69" s="18"/>
      <c r="J69" s="18">
        <v>5.1499999999999997E-2</v>
      </c>
      <c r="K69" s="18"/>
      <c r="L69" s="18">
        <v>5.57E-2</v>
      </c>
      <c r="M69" s="18"/>
      <c r="O69" s="18"/>
      <c r="P69" s="18">
        <f>Table167[[#This Row],[ERP (T12m)]]+Table167[[#This Row],[T.Bond Rate]]</f>
        <v>7.8699999999999992E-2</v>
      </c>
      <c r="Q69" t="s">
        <v>9</v>
      </c>
    </row>
    <row r="70" spans="1:17" x14ac:dyDescent="0.15">
      <c r="A70" s="9">
        <v>40298</v>
      </c>
      <c r="B70" s="8">
        <v>1884</v>
      </c>
      <c r="C70" s="3">
        <v>2.6499999999999999E-2</v>
      </c>
      <c r="D70" s="3"/>
      <c r="E70" s="2">
        <v>95.39</v>
      </c>
      <c r="F70" s="19">
        <v>88.13</v>
      </c>
      <c r="G70" s="19"/>
      <c r="H70" s="18">
        <v>4.1299999999999996E-2</v>
      </c>
      <c r="I70" s="18"/>
      <c r="J70" s="18">
        <v>5.1200000000000002E-2</v>
      </c>
      <c r="K70" s="18"/>
      <c r="L70" s="18">
        <v>5.5399999999999998E-2</v>
      </c>
      <c r="M70" s="18"/>
      <c r="O70" s="18"/>
      <c r="P70" s="18">
        <f>Table167[[#This Row],[ERP (T12m)]]+Table167[[#This Row],[T.Bond Rate]]</f>
        <v>7.7700000000000005E-2</v>
      </c>
    </row>
    <row r="71" spans="1:17" x14ac:dyDescent="0.15">
      <c r="A71" s="9">
        <v>40329</v>
      </c>
      <c r="B71" s="8">
        <v>1924</v>
      </c>
      <c r="C71" s="3">
        <v>2.4799999999999999E-2</v>
      </c>
      <c r="D71" s="3"/>
      <c r="E71" s="2">
        <v>95.39</v>
      </c>
      <c r="F71" s="19">
        <v>88.13</v>
      </c>
      <c r="G71" s="19"/>
      <c r="H71" s="18">
        <v>4.0599999999999997E-2</v>
      </c>
      <c r="I71" s="18"/>
      <c r="J71" s="18">
        <v>5.0299999999999997E-2</v>
      </c>
      <c r="K71" s="18"/>
      <c r="L71" s="18">
        <v>5.45E-2</v>
      </c>
      <c r="M71" s="18"/>
      <c r="O71" s="18"/>
      <c r="P71" s="18">
        <f>Table167[[#This Row],[ERP (T12m)]]+Table167[[#This Row],[T.Bond Rate]]</f>
        <v>7.51E-2</v>
      </c>
    </row>
    <row r="72" spans="1:17" x14ac:dyDescent="0.15">
      <c r="A72" s="9">
        <v>40359</v>
      </c>
      <c r="B72" s="8">
        <v>1960</v>
      </c>
      <c r="C72" s="3">
        <v>2.52E-2</v>
      </c>
      <c r="D72" s="3"/>
      <c r="E72" s="2">
        <v>99.78</v>
      </c>
      <c r="F72" s="19">
        <v>96.01</v>
      </c>
      <c r="G72" s="19"/>
      <c r="H72" s="18">
        <v>4.07E-2</v>
      </c>
      <c r="I72" s="18"/>
      <c r="J72" s="18">
        <v>5.3800000000000001E-2</v>
      </c>
      <c r="K72" s="18"/>
      <c r="L72" s="18">
        <v>5.5899999999999998E-2</v>
      </c>
      <c r="M72" s="18"/>
      <c r="O72" s="18"/>
      <c r="P72" s="18">
        <f>Table167[[#This Row],[ERP (T12m)]]+Table167[[#This Row],[T.Bond Rate]]</f>
        <v>7.9000000000000001E-2</v>
      </c>
      <c r="Q72" t="s">
        <v>9</v>
      </c>
    </row>
    <row r="73" spans="1:17" x14ac:dyDescent="0.15">
      <c r="A73" s="9">
        <v>40390</v>
      </c>
      <c r="B73" s="8">
        <v>1931</v>
      </c>
      <c r="C73" s="3">
        <v>2.5600000000000001E-2</v>
      </c>
      <c r="D73" s="3"/>
      <c r="E73" s="2">
        <v>99.78</v>
      </c>
      <c r="F73" s="19">
        <v>96.01</v>
      </c>
      <c r="G73" s="19"/>
      <c r="H73" s="18">
        <v>4.0899999999999999E-2</v>
      </c>
      <c r="I73" s="18"/>
      <c r="J73" s="18">
        <v>5.45E-2</v>
      </c>
      <c r="K73" s="18"/>
      <c r="L73" s="18">
        <v>5.67E-2</v>
      </c>
      <c r="M73" s="18"/>
      <c r="O73" s="18"/>
      <c r="P73" s="18">
        <f>Table167[[#This Row],[ERP (T12m)]]+Table167[[#This Row],[T.Bond Rate]]</f>
        <v>8.0100000000000005E-2</v>
      </c>
    </row>
    <row r="74" spans="1:17" x14ac:dyDescent="0.15">
      <c r="A74" s="9">
        <v>40421</v>
      </c>
      <c r="B74" s="8">
        <v>2003</v>
      </c>
      <c r="C74" s="3">
        <v>2.35E-2</v>
      </c>
      <c r="D74" s="3"/>
      <c r="E74" s="2">
        <v>99.78</v>
      </c>
      <c r="F74" s="19">
        <v>96.01</v>
      </c>
      <c r="G74" s="19"/>
      <c r="H74" s="18">
        <v>0.04</v>
      </c>
      <c r="I74" s="18"/>
      <c r="J74" s="18">
        <v>5.28E-2</v>
      </c>
      <c r="K74" s="18"/>
      <c r="L74" s="18">
        <v>5.4800000000000001E-2</v>
      </c>
      <c r="M74" s="18"/>
      <c r="O74" s="18"/>
      <c r="P74" s="18">
        <f>Table167[[#This Row],[ERP (T12m)]]+Table167[[#This Row],[T.Bond Rate]]</f>
        <v>7.6300000000000007E-2</v>
      </c>
    </row>
    <row r="75" spans="1:17" x14ac:dyDescent="0.15">
      <c r="A75" s="9">
        <v>40451</v>
      </c>
      <c r="B75" s="8">
        <v>1973</v>
      </c>
      <c r="C75" s="3">
        <v>2.4899999999999999E-2</v>
      </c>
      <c r="D75" s="3"/>
      <c r="E75" s="2">
        <v>100.41</v>
      </c>
      <c r="F75" s="19">
        <v>97.52</v>
      </c>
      <c r="G75" s="19"/>
      <c r="H75" s="18">
        <v>4.0399999999999998E-2</v>
      </c>
      <c r="I75" s="18"/>
      <c r="J75" s="18">
        <v>5.4300000000000001E-2</v>
      </c>
      <c r="K75" s="18"/>
      <c r="L75" s="18">
        <v>5.5899999999999998E-2</v>
      </c>
      <c r="M75" s="18"/>
      <c r="N75" s="18">
        <v>4.87E-2</v>
      </c>
      <c r="O75" s="18"/>
      <c r="P75" s="18">
        <f>Table167[[#This Row],[ERP (T12m)]]+Table167[[#This Row],[T.Bond Rate]]</f>
        <v>7.9199999999999993E-2</v>
      </c>
      <c r="Q75" t="s">
        <v>9</v>
      </c>
    </row>
    <row r="76" spans="1:17" x14ac:dyDescent="0.15">
      <c r="A76" s="9">
        <v>40482</v>
      </c>
      <c r="B76" s="8">
        <v>2018</v>
      </c>
      <c r="C76" s="3">
        <v>2.3399999999999997E-2</v>
      </c>
      <c r="D76" s="3"/>
      <c r="E76" s="2">
        <v>100.41</v>
      </c>
      <c r="F76" s="19">
        <v>97.52</v>
      </c>
      <c r="G76" s="19"/>
      <c r="H76" s="18">
        <v>0.04</v>
      </c>
      <c r="I76" s="18"/>
      <c r="J76" s="18">
        <v>5.3199999999999997E-2</v>
      </c>
      <c r="K76" s="18"/>
      <c r="L76" s="18">
        <v>5.4800000000000001E-2</v>
      </c>
      <c r="M76" s="18"/>
      <c r="N76" s="18">
        <v>4.7800000000000002E-2</v>
      </c>
      <c r="O76" s="18"/>
      <c r="P76" s="18">
        <f>Table167[[#This Row],[ERP (T12m)]]+Table167[[#This Row],[T.Bond Rate]]</f>
        <v>7.6600000000000001E-2</v>
      </c>
    </row>
    <row r="77" spans="1:17" x14ac:dyDescent="0.15">
      <c r="A77" s="9">
        <v>40512</v>
      </c>
      <c r="B77" s="8">
        <v>2068</v>
      </c>
      <c r="C77" s="3">
        <v>2.1700000000000001E-2</v>
      </c>
      <c r="D77" s="3"/>
      <c r="E77" s="2">
        <v>100.41</v>
      </c>
      <c r="F77" s="19">
        <v>97.52</v>
      </c>
      <c r="G77" s="19"/>
      <c r="H77" s="18">
        <v>3.9300000000000002E-2</v>
      </c>
      <c r="I77" s="18"/>
      <c r="J77" s="18">
        <v>5.21E-2</v>
      </c>
      <c r="K77" s="18"/>
      <c r="L77" s="18">
        <v>5.3600000000000002E-2</v>
      </c>
      <c r="M77" s="18"/>
      <c r="N77" s="18">
        <v>4.6799999999999994E-2</v>
      </c>
      <c r="O77" s="18"/>
      <c r="P77" s="18">
        <f>Table167[[#This Row],[ERP (T12m)]]+Table167[[#This Row],[T.Bond Rate]]</f>
        <v>7.3800000000000004E-2</v>
      </c>
    </row>
    <row r="78" spans="1:17" x14ac:dyDescent="0.15">
      <c r="A78" s="9">
        <v>40543</v>
      </c>
      <c r="B78" s="8">
        <v>2059</v>
      </c>
      <c r="C78" s="3">
        <v>2.1700000000000001E-2</v>
      </c>
      <c r="D78" s="3"/>
      <c r="E78" s="2">
        <v>107.97</v>
      </c>
      <c r="F78" s="19">
        <v>100.5</v>
      </c>
      <c r="G78" s="19"/>
      <c r="H78" s="18">
        <v>5.5800000000000002E-2</v>
      </c>
      <c r="I78" s="18"/>
      <c r="J78" s="18">
        <v>5.7800000000000004E-2</v>
      </c>
      <c r="K78" s="18"/>
      <c r="L78" s="18">
        <v>6.2100000000000002E-2</v>
      </c>
      <c r="M78" s="18"/>
      <c r="N78" s="18">
        <v>5.21E-2</v>
      </c>
      <c r="O78" s="18"/>
      <c r="P78" s="18">
        <f>Table167[[#This Row],[ERP (T12m)]]+Table167[[#This Row],[T.Bond Rate]]</f>
        <v>7.9500000000000001E-2</v>
      </c>
      <c r="Q78" t="s">
        <v>8</v>
      </c>
    </row>
    <row r="79" spans="1:17" x14ac:dyDescent="0.15">
      <c r="A79" s="9">
        <v>40574</v>
      </c>
      <c r="B79" s="8">
        <v>1995</v>
      </c>
      <c r="C79" s="3">
        <v>1.7000000000000001E-2</v>
      </c>
      <c r="D79" s="3"/>
      <c r="E79" s="2">
        <v>107.97</v>
      </c>
      <c r="F79" s="19">
        <v>100.5</v>
      </c>
      <c r="G79" s="19"/>
      <c r="H79" s="18">
        <v>5.3800000000000001E-2</v>
      </c>
      <c r="I79" s="18"/>
      <c r="J79" s="18">
        <v>6.0100000000000001E-2</v>
      </c>
      <c r="K79" s="18"/>
      <c r="L79" s="18">
        <v>6.4500000000000002E-2</v>
      </c>
      <c r="M79" s="18"/>
      <c r="N79" s="18">
        <v>5.4199999999999998E-2</v>
      </c>
      <c r="O79" s="18"/>
      <c r="P79" s="18">
        <f>Table167[[#This Row],[ERP (T12m)]]+Table167[[#This Row],[T.Bond Rate]]</f>
        <v>7.7100000000000002E-2</v>
      </c>
    </row>
    <row r="80" spans="1:17" x14ac:dyDescent="0.15">
      <c r="A80" s="9">
        <v>40602</v>
      </c>
      <c r="B80" s="8">
        <v>2105</v>
      </c>
      <c r="C80" s="3">
        <v>0.02</v>
      </c>
      <c r="D80" s="3"/>
      <c r="E80" s="2">
        <v>107.97</v>
      </c>
      <c r="F80" s="19">
        <v>100.5</v>
      </c>
      <c r="G80" s="19"/>
      <c r="H80" s="18">
        <v>5.5100000000000003E-2</v>
      </c>
      <c r="I80" s="18"/>
      <c r="J80" s="18">
        <v>5.67E-2</v>
      </c>
      <c r="K80" s="18"/>
      <c r="L80" s="18">
        <v>6.0899999999999996E-2</v>
      </c>
      <c r="M80" s="18"/>
      <c r="N80" s="18">
        <v>5.11E-2</v>
      </c>
      <c r="O80" s="18"/>
      <c r="P80" s="18">
        <f>Table167[[#This Row],[ERP (T12m)]]+Table167[[#This Row],[T.Bond Rate]]</f>
        <v>7.6700000000000004E-2</v>
      </c>
    </row>
    <row r="81" spans="1:17" x14ac:dyDescent="0.15">
      <c r="A81" s="9">
        <v>40633</v>
      </c>
      <c r="B81" s="8">
        <v>2068</v>
      </c>
      <c r="C81" s="3">
        <v>1.9300000000000001E-2</v>
      </c>
      <c r="D81" s="3"/>
      <c r="E81" s="2">
        <v>108.59</v>
      </c>
      <c r="F81" s="19">
        <v>101.98</v>
      </c>
      <c r="G81" s="19"/>
      <c r="H81" s="18">
        <v>5.4800000000000001E-2</v>
      </c>
      <c r="I81" s="18"/>
      <c r="J81" s="18">
        <v>5.8600000000000006E-2</v>
      </c>
      <c r="K81" s="18"/>
      <c r="L81" s="18">
        <v>6.2400000000000004E-2</v>
      </c>
      <c r="M81" s="18"/>
      <c r="N81" s="18">
        <v>5.3199999999999997E-2</v>
      </c>
      <c r="O81" s="18"/>
      <c r="P81" s="18">
        <f>Table167[[#This Row],[ERP (T12m)]]+Table167[[#This Row],[T.Bond Rate]]</f>
        <v>7.7900000000000011E-2</v>
      </c>
      <c r="Q81" t="s">
        <v>9</v>
      </c>
    </row>
    <row r="82" spans="1:17" x14ac:dyDescent="0.15">
      <c r="A82" s="9">
        <v>40663</v>
      </c>
      <c r="B82" s="8">
        <v>2086</v>
      </c>
      <c r="C82" s="3">
        <v>2.0499999999999997E-2</v>
      </c>
      <c r="D82" s="3"/>
      <c r="E82" s="2">
        <v>108.59</v>
      </c>
      <c r="F82" s="19">
        <v>101.98</v>
      </c>
      <c r="G82" s="19"/>
      <c r="H82" s="18">
        <v>5.5300000000000002E-2</v>
      </c>
      <c r="I82" s="18"/>
      <c r="J82" s="18">
        <v>5.8000000000000003E-2</v>
      </c>
      <c r="K82" s="18"/>
      <c r="L82" s="18">
        <v>6.1699999999999998E-2</v>
      </c>
      <c r="M82" s="18"/>
      <c r="N82" s="18">
        <v>5.2699999999999997E-2</v>
      </c>
      <c r="O82" s="18"/>
      <c r="P82" s="18">
        <f>Table167[[#This Row],[ERP (T12m)]]+Table167[[#This Row],[T.Bond Rate]]</f>
        <v>7.85E-2</v>
      </c>
    </row>
    <row r="83" spans="1:17" x14ac:dyDescent="0.15">
      <c r="A83" s="9">
        <v>40694</v>
      </c>
      <c r="B83" s="8">
        <v>2107</v>
      </c>
      <c r="C83" s="3">
        <v>2.1299999999999999E-2</v>
      </c>
      <c r="D83" s="3"/>
      <c r="E83" s="2">
        <v>108.59</v>
      </c>
      <c r="F83" s="19">
        <v>101.98</v>
      </c>
      <c r="G83" s="19"/>
      <c r="H83" s="18">
        <v>5.5599999999999997E-2</v>
      </c>
      <c r="I83" s="18"/>
      <c r="J83" s="18">
        <v>5.74E-2</v>
      </c>
      <c r="K83" s="18"/>
      <c r="L83" s="18">
        <v>6.0999999999999999E-2</v>
      </c>
      <c r="M83" s="18"/>
      <c r="N83" s="18">
        <v>5.21E-2</v>
      </c>
      <c r="O83" s="18"/>
      <c r="P83" s="18">
        <f>Table167[[#This Row],[ERP (T12m)]]+Table167[[#This Row],[T.Bond Rate]]</f>
        <v>7.8699999999999992E-2</v>
      </c>
    </row>
    <row r="84" spans="1:17" x14ac:dyDescent="0.15">
      <c r="A84" s="9">
        <v>40724</v>
      </c>
      <c r="B84" s="8">
        <v>2063</v>
      </c>
      <c r="C84" s="3">
        <v>2.3599999999999999E-2</v>
      </c>
      <c r="D84" s="3"/>
      <c r="E84" s="2">
        <v>108.34</v>
      </c>
      <c r="F84" s="19">
        <v>101.58</v>
      </c>
      <c r="G84" s="19"/>
      <c r="H84" s="18">
        <v>5.6500000000000002E-2</v>
      </c>
      <c r="I84" s="18"/>
      <c r="J84" s="18">
        <v>5.8099999999999999E-2</v>
      </c>
      <c r="K84" s="18"/>
      <c r="L84" s="18">
        <v>6.1900000000000004E-2</v>
      </c>
      <c r="M84" s="18"/>
      <c r="N84" s="18">
        <v>5.2299999999999999E-2</v>
      </c>
      <c r="O84" s="18"/>
      <c r="P84" s="18">
        <f>Table167[[#This Row],[ERP (T12m)]]+Table167[[#This Row],[T.Bond Rate]]</f>
        <v>8.1699999999999995E-2</v>
      </c>
      <c r="Q84" t="s">
        <v>9</v>
      </c>
    </row>
    <row r="85" spans="1:17" x14ac:dyDescent="0.15">
      <c r="A85" s="9">
        <v>40755</v>
      </c>
      <c r="B85" s="8">
        <v>2104</v>
      </c>
      <c r="C85" s="3">
        <v>2.18E-2</v>
      </c>
      <c r="D85" s="3"/>
      <c r="E85" s="2">
        <v>108.34</v>
      </c>
      <c r="F85" s="19">
        <v>101.58</v>
      </c>
      <c r="G85" s="19"/>
      <c r="H85" s="18">
        <v>5.5800000000000002E-2</v>
      </c>
      <c r="I85" s="18"/>
      <c r="J85" s="18">
        <v>5.8999999999999997E-2</v>
      </c>
      <c r="K85" s="18"/>
      <c r="L85" s="18">
        <v>6.2700000000000006E-2</v>
      </c>
      <c r="M85" s="18"/>
      <c r="N85" s="18">
        <v>5.1399999999999994E-2</v>
      </c>
      <c r="O85" s="18"/>
      <c r="P85" s="18">
        <f>Table167[[#This Row],[ERP (T12m)]]+Table167[[#This Row],[T.Bond Rate]]</f>
        <v>8.0799999999999997E-2</v>
      </c>
      <c r="Q85" t="s">
        <v>10</v>
      </c>
    </row>
    <row r="86" spans="1:17" x14ac:dyDescent="0.15">
      <c r="A86" s="9">
        <v>40786</v>
      </c>
      <c r="B86" s="8">
        <v>1972</v>
      </c>
      <c r="C86" s="3">
        <v>2.2200000000000001E-2</v>
      </c>
      <c r="D86" s="3"/>
      <c r="E86" s="2">
        <v>108.34</v>
      </c>
      <c r="F86" s="19">
        <v>101.58</v>
      </c>
      <c r="G86" s="19"/>
      <c r="H86" s="18">
        <v>6.3200000000000006E-2</v>
      </c>
      <c r="I86" s="18"/>
      <c r="J86" s="18">
        <v>6.2800000000000009E-2</v>
      </c>
      <c r="K86" s="18"/>
      <c r="L86" s="18">
        <v>6.6900000000000001E-2</v>
      </c>
      <c r="M86" s="18"/>
      <c r="N86" s="18">
        <v>5.6500000000000002E-2</v>
      </c>
      <c r="O86" s="18"/>
      <c r="P86" s="18">
        <f>Table167[[#This Row],[ERP (T12m)]]+Table167[[#This Row],[T.Bond Rate]]</f>
        <v>8.5000000000000006E-2</v>
      </c>
    </row>
    <row r="87" spans="1:17" x14ac:dyDescent="0.15">
      <c r="A87" s="9">
        <v>40816</v>
      </c>
      <c r="B87" s="8">
        <v>1920</v>
      </c>
      <c r="C87" s="3">
        <v>2.06E-2</v>
      </c>
      <c r="D87" s="3"/>
      <c r="E87" s="2">
        <v>100.83</v>
      </c>
      <c r="F87" s="19">
        <v>104.2</v>
      </c>
      <c r="G87" s="19">
        <v>74.239999999999995</v>
      </c>
      <c r="H87" s="18">
        <v>6.25E-2</v>
      </c>
      <c r="I87" s="18"/>
      <c r="J87" s="18">
        <v>6.6299999999999998E-2</v>
      </c>
      <c r="K87" s="18"/>
      <c r="L87" s="18">
        <v>6.4199999999999993E-2</v>
      </c>
      <c r="M87" s="18">
        <v>4.6899999999999997E-2</v>
      </c>
      <c r="N87" s="18">
        <v>5.96E-2</v>
      </c>
      <c r="O87" s="18"/>
      <c r="P87" s="18">
        <f>Table167[[#This Row],[ERP (T12m)]]+Table167[[#This Row],[T.Bond Rate]]</f>
        <v>8.6900000000000005E-2</v>
      </c>
      <c r="Q87" t="s">
        <v>11</v>
      </c>
    </row>
    <row r="88" spans="1:17" x14ac:dyDescent="0.15">
      <c r="A88" s="9">
        <v>40847</v>
      </c>
      <c r="B88" s="8">
        <v>2079</v>
      </c>
      <c r="C88" s="3">
        <v>2.1499999999999998E-2</v>
      </c>
      <c r="D88" s="3"/>
      <c r="E88" s="2">
        <v>100.83</v>
      </c>
      <c r="F88" s="19">
        <v>104.2</v>
      </c>
      <c r="G88" s="19">
        <v>74.239999999999995</v>
      </c>
      <c r="H88" s="18">
        <v>6.2899999999999998E-2</v>
      </c>
      <c r="I88" s="18"/>
      <c r="J88" s="18">
        <v>6.1199999999999997E-2</v>
      </c>
      <c r="K88" s="18"/>
      <c r="L88" s="18">
        <v>5.9200000000000003E-2</v>
      </c>
      <c r="M88" s="18">
        <v>4.3799999999999999E-2</v>
      </c>
      <c r="N88" s="18">
        <v>5.5E-2</v>
      </c>
      <c r="O88" s="18"/>
      <c r="P88" s="18">
        <f>Table167[[#This Row],[ERP (T12m)]]+Table167[[#This Row],[T.Bond Rate]]</f>
        <v>8.2699999999999996E-2</v>
      </c>
    </row>
    <row r="89" spans="1:17" x14ac:dyDescent="0.15">
      <c r="A89" s="9">
        <v>40877</v>
      </c>
      <c r="B89" s="8">
        <v>2080</v>
      </c>
      <c r="C89" s="3">
        <v>2.2099999999999998E-2</v>
      </c>
      <c r="D89" s="3"/>
      <c r="E89" s="2">
        <v>100.83</v>
      </c>
      <c r="F89" s="19">
        <v>104.2</v>
      </c>
      <c r="G89" s="19">
        <v>74.239999999999995</v>
      </c>
      <c r="H89" s="18">
        <v>6.3200000000000006E-2</v>
      </c>
      <c r="I89" s="18"/>
      <c r="J89" s="18">
        <v>6.1100000000000002E-2</v>
      </c>
      <c r="K89" s="18"/>
      <c r="L89" s="18">
        <v>5.9200000000000003E-2</v>
      </c>
      <c r="M89" s="18">
        <v>4.3799999999999999E-2</v>
      </c>
      <c r="N89" s="18">
        <v>5.4300000000000001E-2</v>
      </c>
      <c r="O89" s="18"/>
      <c r="P89" s="18">
        <f>Table167[[#This Row],[ERP (T12m)]]+Table167[[#This Row],[T.Bond Rate]]</f>
        <v>8.3199999999999996E-2</v>
      </c>
    </row>
    <row r="90" spans="1:17" x14ac:dyDescent="0.15">
      <c r="A90" s="9">
        <v>40908</v>
      </c>
      <c r="B90" s="8">
        <v>2044</v>
      </c>
      <c r="C90" s="3">
        <v>2.2700000000000001E-2</v>
      </c>
      <c r="D90" s="3"/>
      <c r="E90" s="2">
        <v>107.33</v>
      </c>
      <c r="F90" s="19">
        <v>106.1</v>
      </c>
      <c r="G90" s="19">
        <v>74.239999999999995</v>
      </c>
      <c r="H90" s="18">
        <v>5.5500000000000001E-2</v>
      </c>
      <c r="I90" s="18">
        <v>5.16E-2</v>
      </c>
      <c r="J90" s="18">
        <v>6.1199999999999997E-2</v>
      </c>
      <c r="K90" s="18"/>
      <c r="L90" s="18">
        <v>6.1900000000000004E-2</v>
      </c>
      <c r="M90" s="18">
        <v>4.2999999999999997E-2</v>
      </c>
      <c r="N90" s="18">
        <v>5.4600000000000003E-2</v>
      </c>
      <c r="O90" s="18"/>
      <c r="P90" s="18">
        <f>Table167[[#This Row],[ERP (T12m)]]+Table167[[#This Row],[T.Bond Rate]]</f>
        <v>8.3900000000000002E-2</v>
      </c>
      <c r="Q90" t="s">
        <v>14</v>
      </c>
    </row>
    <row r="91" spans="1:17" x14ac:dyDescent="0.15">
      <c r="A91" s="9">
        <v>40939</v>
      </c>
      <c r="B91" s="8">
        <v>1940</v>
      </c>
      <c r="C91" s="3">
        <v>1.9199999999999998E-2</v>
      </c>
      <c r="D91" s="3"/>
      <c r="E91" s="2">
        <v>107.33</v>
      </c>
      <c r="F91" s="19">
        <v>106.1</v>
      </c>
      <c r="G91" s="19">
        <v>74.239999999999995</v>
      </c>
      <c r="H91" s="18">
        <v>5.3800000000000001E-2</v>
      </c>
      <c r="I91" s="18">
        <v>5.6099999999999997E-2</v>
      </c>
      <c r="J91" s="18">
        <v>6.4699999999999994E-2</v>
      </c>
      <c r="K91" s="18"/>
      <c r="L91" s="18">
        <v>6.54E-2</v>
      </c>
      <c r="M91" s="18">
        <v>4.5499999999999999E-2</v>
      </c>
      <c r="N91" s="18">
        <v>5.9200000000000003E-2</v>
      </c>
      <c r="O91" s="18"/>
      <c r="P91" s="18">
        <f>Table167[[#This Row],[ERP (T12m)]]+Table167[[#This Row],[T.Bond Rate]]</f>
        <v>8.3899999999999988E-2</v>
      </c>
    </row>
    <row r="92" spans="1:17" x14ac:dyDescent="0.15">
      <c r="A92" s="9">
        <v>40968</v>
      </c>
      <c r="B92" s="8">
        <v>1932</v>
      </c>
      <c r="C92" s="3">
        <v>1.7399999999999999E-2</v>
      </c>
      <c r="D92" s="3"/>
      <c r="E92" s="2">
        <v>107.33</v>
      </c>
      <c r="F92" s="19">
        <v>106.1</v>
      </c>
      <c r="G92" s="19">
        <v>74.239999999999995</v>
      </c>
      <c r="H92" s="18">
        <v>5.2900000000000003E-2</v>
      </c>
      <c r="I92" s="18">
        <v>5.7200000000000001E-2</v>
      </c>
      <c r="J92" s="18">
        <v>6.5100000000000005E-2</v>
      </c>
      <c r="K92" s="18"/>
      <c r="L92" s="18">
        <v>6.5799999999999997E-2</v>
      </c>
      <c r="M92" s="18">
        <v>4.58E-2</v>
      </c>
      <c r="N92" s="18">
        <v>5.96E-2</v>
      </c>
      <c r="O92" s="18"/>
      <c r="P92" s="18">
        <f>Table167[[#This Row],[ERP (T12m)]]+Table167[[#This Row],[T.Bond Rate]]</f>
        <v>8.2500000000000004E-2</v>
      </c>
    </row>
    <row r="93" spans="1:17" x14ac:dyDescent="0.15">
      <c r="A93" s="9">
        <v>40999</v>
      </c>
      <c r="B93" s="8">
        <v>2060</v>
      </c>
      <c r="C93" s="3">
        <v>1.77E-2</v>
      </c>
      <c r="D93" s="3"/>
      <c r="E93" s="2">
        <v>108.35</v>
      </c>
      <c r="F93" s="19">
        <v>108.16</v>
      </c>
      <c r="G93" s="19">
        <v>74.239999999999995</v>
      </c>
      <c r="H93" s="18">
        <v>5.3200000000000004E-2</v>
      </c>
      <c r="I93" s="18">
        <v>5.1499999999999997E-2</v>
      </c>
      <c r="J93" s="18">
        <v>6.2400000000000004E-2</v>
      </c>
      <c r="K93" s="18"/>
      <c r="L93" s="18">
        <v>6.2300000000000001E-2</v>
      </c>
      <c r="M93" s="18">
        <v>4.2999999999999997E-2</v>
      </c>
      <c r="N93" s="18">
        <v>5.62E-2</v>
      </c>
      <c r="O93" s="18"/>
      <c r="P93" s="18">
        <f>Table167[[#This Row],[ERP (T12m)]]+Table167[[#This Row],[T.Bond Rate]]</f>
        <v>8.0100000000000005E-2</v>
      </c>
      <c r="Q93" t="s">
        <v>11</v>
      </c>
    </row>
    <row r="94" spans="1:17" x14ac:dyDescent="0.15">
      <c r="A94" s="9">
        <v>41029</v>
      </c>
      <c r="B94" s="8">
        <v>2065</v>
      </c>
      <c r="C94" s="3">
        <v>1.83E-2</v>
      </c>
      <c r="D94" s="3"/>
      <c r="E94" s="2">
        <v>108.35</v>
      </c>
      <c r="F94" s="19">
        <v>108.99</v>
      </c>
      <c r="G94" s="19">
        <v>82.17</v>
      </c>
      <c r="H94" s="18">
        <v>5.33E-2</v>
      </c>
      <c r="I94" s="18">
        <v>5.11E-2</v>
      </c>
      <c r="J94" s="18">
        <v>6.2199999999999998E-2</v>
      </c>
      <c r="K94" s="18"/>
      <c r="L94" s="18">
        <v>6.25E-2</v>
      </c>
      <c r="M94" s="18">
        <v>4.7300000000000002E-2</v>
      </c>
      <c r="N94" s="18">
        <v>5.6899999999999999E-2</v>
      </c>
      <c r="O94" s="18"/>
      <c r="P94" s="18">
        <f>Table167[[#This Row],[ERP (T12m)]]+Table167[[#This Row],[T.Bond Rate]]</f>
        <v>8.0500000000000002E-2</v>
      </c>
      <c r="Q94" t="s">
        <v>16</v>
      </c>
    </row>
    <row r="95" spans="1:17" x14ac:dyDescent="0.15">
      <c r="A95" s="9">
        <v>41060</v>
      </c>
      <c r="B95" s="8">
        <v>2097</v>
      </c>
      <c r="C95" s="3">
        <v>1.83E-2</v>
      </c>
      <c r="D95" s="3"/>
      <c r="E95" s="2">
        <v>108.35</v>
      </c>
      <c r="F95" s="19">
        <v>108.88</v>
      </c>
      <c r="G95" s="19">
        <v>82.17</v>
      </c>
      <c r="H95" s="18">
        <v>5.33E-2</v>
      </c>
      <c r="I95" s="18">
        <v>5.0299999999999997E-2</v>
      </c>
      <c r="J95" s="18">
        <v>6.1200000000000004E-2</v>
      </c>
      <c r="K95" s="18"/>
      <c r="L95" s="18">
        <v>6.1600000000000002E-2</v>
      </c>
      <c r="M95" s="18">
        <v>4.6600000000000003E-2</v>
      </c>
      <c r="N95" s="18">
        <v>5.5399999999999998E-2</v>
      </c>
      <c r="O95" s="18"/>
      <c r="P95" s="18">
        <f>Table167[[#This Row],[ERP (T12m)]]+Table167[[#This Row],[T.Bond Rate]]</f>
        <v>7.9500000000000001E-2</v>
      </c>
    </row>
    <row r="96" spans="1:17" x14ac:dyDescent="0.15">
      <c r="A96" s="9">
        <v>41090</v>
      </c>
      <c r="B96" s="8">
        <v>2099</v>
      </c>
      <c r="C96" s="3">
        <v>1.47E-2</v>
      </c>
      <c r="D96" s="3"/>
      <c r="E96" s="2">
        <v>111.06</v>
      </c>
      <c r="F96" s="19">
        <v>110.61</v>
      </c>
      <c r="G96" s="19">
        <v>82.17</v>
      </c>
      <c r="H96" s="18">
        <v>5.1499999999999997E-2</v>
      </c>
      <c r="I96" s="18">
        <v>5.0799999999999998E-2</v>
      </c>
      <c r="J96" s="18">
        <v>6.2699999999999992E-2</v>
      </c>
      <c r="K96" s="18"/>
      <c r="L96" s="18">
        <v>6.3E-2</v>
      </c>
      <c r="M96" s="18">
        <v>4.6799999999999994E-2</v>
      </c>
      <c r="N96" s="18">
        <v>5.6800000000000003E-2</v>
      </c>
      <c r="O96" s="18"/>
      <c r="P96" s="18">
        <f>Table167[[#This Row],[ERP (T12m)]]+Table167[[#This Row],[T.Bond Rate]]</f>
        <v>7.7399999999999997E-2</v>
      </c>
      <c r="Q96" t="s">
        <v>11</v>
      </c>
    </row>
    <row r="97" spans="1:17" x14ac:dyDescent="0.15">
      <c r="A97" s="9">
        <v>41121</v>
      </c>
      <c r="B97" s="8">
        <v>2174</v>
      </c>
      <c r="C97" s="3">
        <v>1.4500000000000001E-2</v>
      </c>
      <c r="D97" s="3"/>
      <c r="E97" s="2">
        <v>111.06</v>
      </c>
      <c r="F97" s="19">
        <v>110.61</v>
      </c>
      <c r="G97" s="19">
        <v>82.17</v>
      </c>
      <c r="H97" s="18">
        <v>5.1400000000000001E-2</v>
      </c>
      <c r="I97" s="18">
        <v>4.9200000000000001E-2</v>
      </c>
      <c r="J97" s="18">
        <v>6.0600000000000001E-2</v>
      </c>
      <c r="K97" s="18"/>
      <c r="L97" s="18">
        <v>6.08E-2</v>
      </c>
      <c r="M97" s="18">
        <v>4.5199999999999997E-2</v>
      </c>
      <c r="N97" s="18">
        <v>5.4899999999999997E-2</v>
      </c>
      <c r="O97" s="18"/>
      <c r="P97" s="18">
        <f>Table167[[#This Row],[ERP (T12m)]]+Table167[[#This Row],[T.Bond Rate]]</f>
        <v>7.51E-2</v>
      </c>
    </row>
    <row r="98" spans="1:17" x14ac:dyDescent="0.15">
      <c r="A98" s="9">
        <v>41152</v>
      </c>
      <c r="B98" s="8">
        <v>2171</v>
      </c>
      <c r="C98" s="3">
        <v>1.5900000000000001E-2</v>
      </c>
      <c r="D98" s="3"/>
      <c r="E98" s="2">
        <v>111.06</v>
      </c>
      <c r="F98" s="19">
        <v>110.61</v>
      </c>
      <c r="G98" s="19">
        <v>82.17</v>
      </c>
      <c r="H98" s="18">
        <v>5.21E-2</v>
      </c>
      <c r="I98" s="18">
        <v>4.8599999999999997E-2</v>
      </c>
      <c r="J98" s="18">
        <v>6.0599999999999994E-2</v>
      </c>
      <c r="K98" s="18"/>
      <c r="L98" s="18">
        <v>6.08E-2</v>
      </c>
      <c r="M98" s="18">
        <v>4.5199999999999997E-2</v>
      </c>
      <c r="N98" s="18">
        <v>5.5599999999999997E-2</v>
      </c>
      <c r="O98" s="18"/>
      <c r="P98" s="18">
        <f>Table167[[#This Row],[ERP (T12m)]]+Table167[[#This Row],[T.Bond Rate]]</f>
        <v>7.6499999999999999E-2</v>
      </c>
    </row>
    <row r="99" spans="1:17" x14ac:dyDescent="0.15">
      <c r="A99" s="9">
        <v>41182</v>
      </c>
      <c r="B99" s="8">
        <v>2168</v>
      </c>
      <c r="C99" s="3">
        <v>1.6E-2</v>
      </c>
      <c r="D99" s="3"/>
      <c r="E99" s="2">
        <v>112.42</v>
      </c>
      <c r="F99" s="19">
        <v>114.73</v>
      </c>
      <c r="G99" s="19">
        <v>82.17</v>
      </c>
      <c r="H99" s="18">
        <v>5.21E-2</v>
      </c>
      <c r="I99" s="18">
        <v>4.9099999999999998E-2</v>
      </c>
      <c r="J99" s="18">
        <v>6.1600000000000002E-2</v>
      </c>
      <c r="K99" s="18"/>
      <c r="L99" s="18">
        <v>6.2899999999999998E-2</v>
      </c>
      <c r="M99" s="18">
        <v>4.5199999999999997E-2</v>
      </c>
      <c r="N99" s="18">
        <v>5.6399999999999999E-2</v>
      </c>
      <c r="O99" s="18"/>
      <c r="P99" s="18">
        <f>Table167[[#This Row],[ERP (T12m)]]+Table167[[#This Row],[T.Bond Rate]]</f>
        <v>7.7600000000000002E-2</v>
      </c>
      <c r="Q99" t="s">
        <v>11</v>
      </c>
    </row>
    <row r="100" spans="1:17" x14ac:dyDescent="0.15">
      <c r="A100" s="9">
        <v>41213</v>
      </c>
      <c r="B100" s="8">
        <v>2126</v>
      </c>
      <c r="C100" s="3">
        <v>1.84E-2</v>
      </c>
      <c r="D100" s="3"/>
      <c r="E100" s="2">
        <v>112.42</v>
      </c>
      <c r="F100" s="19">
        <v>114.73</v>
      </c>
      <c r="G100" s="19">
        <v>82.17</v>
      </c>
      <c r="H100" s="18">
        <v>5.3199999999999997E-2</v>
      </c>
      <c r="I100" s="18">
        <v>4.8899999999999999E-2</v>
      </c>
      <c r="J100" s="18">
        <v>6.2600000000000003E-2</v>
      </c>
      <c r="K100" s="18"/>
      <c r="L100" s="18">
        <v>6.3899999999999998E-2</v>
      </c>
      <c r="M100" s="18">
        <v>4.5999999999999999E-2</v>
      </c>
      <c r="N100" s="18">
        <v>5.79E-2</v>
      </c>
      <c r="O100" s="18"/>
      <c r="P100" s="18">
        <f>Table167[[#This Row],[ERP (T12m)]]+Table167[[#This Row],[T.Bond Rate]]</f>
        <v>8.1000000000000003E-2</v>
      </c>
    </row>
    <row r="101" spans="1:17" x14ac:dyDescent="0.15">
      <c r="A101" s="9">
        <v>41243</v>
      </c>
      <c r="B101" s="8">
        <v>2199</v>
      </c>
      <c r="C101" s="3">
        <v>2.3900000000000001E-2</v>
      </c>
      <c r="D101" s="3"/>
      <c r="E101" s="2">
        <v>112.42</v>
      </c>
      <c r="F101" s="19">
        <v>114.73</v>
      </c>
      <c r="G101" s="19">
        <v>82.17</v>
      </c>
      <c r="H101" s="18">
        <v>5.62E-2</v>
      </c>
      <c r="I101" s="18">
        <v>4.4999999999999998E-2</v>
      </c>
      <c r="J101" s="18">
        <v>6.0199999999999997E-2</v>
      </c>
      <c r="K101" s="18"/>
      <c r="L101" s="18">
        <v>6.1400000000000003E-2</v>
      </c>
      <c r="M101" s="18">
        <v>4.4200000000000003E-2</v>
      </c>
      <c r="N101" s="18">
        <v>5.5199999999999999E-2</v>
      </c>
      <c r="O101" s="18"/>
      <c r="P101" s="18">
        <f>Table167[[#This Row],[ERP (T12m)]]+Table167[[#This Row],[T.Bond Rate]]</f>
        <v>8.4099999999999994E-2</v>
      </c>
    </row>
    <row r="102" spans="1:17" x14ac:dyDescent="0.15">
      <c r="A102" s="9">
        <v>41274</v>
      </c>
      <c r="B102" s="8">
        <v>2239</v>
      </c>
      <c r="C102" s="3">
        <v>2.4500000000000001E-2</v>
      </c>
      <c r="D102" s="3"/>
      <c r="E102" s="2">
        <v>117.78</v>
      </c>
      <c r="F102" s="19">
        <v>108.67</v>
      </c>
      <c r="G102" s="19">
        <v>85.67</v>
      </c>
      <c r="H102" s="18">
        <v>5.5399999999999998E-2</v>
      </c>
      <c r="I102" s="18">
        <v>4.4999999999999998E-2</v>
      </c>
      <c r="J102" s="18">
        <v>5.6899999999999999E-2</v>
      </c>
      <c r="K102" s="18"/>
      <c r="L102" s="18">
        <v>6.1600000000000002E-2</v>
      </c>
      <c r="M102" s="18">
        <v>4.4999999999999998E-2</v>
      </c>
      <c r="N102" s="18">
        <v>5.0999999999999997E-2</v>
      </c>
      <c r="O102" s="18"/>
      <c r="P102" s="18">
        <f>Table167[[#This Row],[ERP (T12m)]]+Table167[[#This Row],[T.Bond Rate]]</f>
        <v>8.14E-2</v>
      </c>
      <c r="Q102" t="s">
        <v>17</v>
      </c>
    </row>
    <row r="103" spans="1:17" x14ac:dyDescent="0.15">
      <c r="A103" s="9">
        <v>41305</v>
      </c>
      <c r="B103" s="8">
        <v>2279</v>
      </c>
      <c r="C103" s="3">
        <v>2.47E-2</v>
      </c>
      <c r="D103" s="3"/>
      <c r="E103" s="2">
        <v>117.78</v>
      </c>
      <c r="F103" s="19">
        <v>108.67</v>
      </c>
      <c r="G103" s="19">
        <v>85.67</v>
      </c>
      <c r="H103" s="18">
        <v>5.5500000000000001E-2</v>
      </c>
      <c r="I103" s="18">
        <v>4.41E-2</v>
      </c>
      <c r="J103" s="18">
        <v>5.5899999999999998E-2</v>
      </c>
      <c r="K103" s="18"/>
      <c r="L103" s="18">
        <v>6.0499999999999998E-2</v>
      </c>
      <c r="M103" s="18">
        <v>4.4200000000000003E-2</v>
      </c>
      <c r="N103" s="18">
        <v>5.0999999999999997E-2</v>
      </c>
      <c r="O103" s="18"/>
      <c r="P103" s="18">
        <f>Table167[[#This Row],[ERP (T12m)]]+Table167[[#This Row],[T.Bond Rate]]</f>
        <v>8.0600000000000005E-2</v>
      </c>
    </row>
    <row r="104" spans="1:17" x14ac:dyDescent="0.15">
      <c r="A104" s="9">
        <v>41333</v>
      </c>
      <c r="B104" s="8">
        <v>2364</v>
      </c>
      <c r="C104" s="3">
        <v>2.3900000000000001E-2</v>
      </c>
      <c r="D104" s="3"/>
      <c r="E104" s="2">
        <v>117.78</v>
      </c>
      <c r="F104" s="19">
        <v>108.67</v>
      </c>
      <c r="G104" s="19">
        <v>85.67</v>
      </c>
      <c r="H104" s="18">
        <v>5.5100000000000003E-2</v>
      </c>
      <c r="I104" s="18">
        <v>4.2900000000000001E-2</v>
      </c>
      <c r="J104" s="18">
        <v>5.3900000000000003E-2</v>
      </c>
      <c r="K104" s="18"/>
      <c r="L104" s="18">
        <v>5.8400000000000001E-2</v>
      </c>
      <c r="M104" s="18">
        <v>4.2599999999999999E-2</v>
      </c>
      <c r="N104" s="18">
        <v>4.9299999999999997E-2</v>
      </c>
      <c r="O104" s="18"/>
      <c r="P104" s="18">
        <f>Table167[[#This Row],[ERP (T12m)]]+Table167[[#This Row],[T.Bond Rate]]</f>
        <v>7.7800000000000008E-2</v>
      </c>
    </row>
    <row r="105" spans="1:17" x14ac:dyDescent="0.15">
      <c r="A105" s="9">
        <v>41364</v>
      </c>
      <c r="B105" s="8">
        <v>2363</v>
      </c>
      <c r="C105" s="3">
        <v>2.3900000000000001E-2</v>
      </c>
      <c r="D105" s="3"/>
      <c r="E105" s="2">
        <v>124.27</v>
      </c>
      <c r="F105" s="19">
        <v>108.43</v>
      </c>
      <c r="G105" s="19">
        <v>86.97</v>
      </c>
      <c r="H105" s="18">
        <v>5.5100000000000003E-2</v>
      </c>
      <c r="I105" s="18">
        <v>4.5100000000000001E-2</v>
      </c>
      <c r="J105" s="18">
        <v>5.3800000000000001E-2</v>
      </c>
      <c r="K105" s="18"/>
      <c r="L105" s="18">
        <v>6.1600000000000002E-2</v>
      </c>
      <c r="M105" s="18">
        <v>4.3299999999999998E-2</v>
      </c>
      <c r="N105" s="18">
        <v>4.9000000000000002E-2</v>
      </c>
      <c r="O105" s="18"/>
      <c r="P105" s="18">
        <f>Table167[[#This Row],[ERP (T12m)]]+Table167[[#This Row],[T.Bond Rate]]</f>
        <v>7.7700000000000005E-2</v>
      </c>
      <c r="Q105" t="s">
        <v>17</v>
      </c>
    </row>
    <row r="106" spans="1:17" x14ac:dyDescent="0.15">
      <c r="A106" s="9">
        <v>41394</v>
      </c>
      <c r="B106" s="8">
        <v>2384</v>
      </c>
      <c r="C106" s="3">
        <v>2.3E-2</v>
      </c>
      <c r="D106" s="3"/>
      <c r="E106" s="2">
        <v>124.27</v>
      </c>
      <c r="F106" s="19">
        <v>108.43</v>
      </c>
      <c r="G106" s="19">
        <v>86.97</v>
      </c>
      <c r="H106" s="18">
        <v>5.4600000000000003E-2</v>
      </c>
      <c r="I106" s="18">
        <v>4.5100000000000001E-2</v>
      </c>
      <c r="J106" s="18">
        <v>5.3400000000000003E-2</v>
      </c>
      <c r="K106" s="18"/>
      <c r="L106" s="18">
        <v>6.1100000000000002E-2</v>
      </c>
      <c r="M106" s="18">
        <v>4.2999999999999997E-2</v>
      </c>
      <c r="N106" s="18">
        <v>4.87E-2</v>
      </c>
      <c r="O106" s="18"/>
      <c r="P106" s="18">
        <f>Table167[[#This Row],[ERP (T12m)]]+Table167[[#This Row],[T.Bond Rate]]</f>
        <v>7.6399999999999996E-2</v>
      </c>
    </row>
    <row r="107" spans="1:17" x14ac:dyDescent="0.15">
      <c r="A107" s="9">
        <v>41425</v>
      </c>
      <c r="B107" s="8">
        <v>2412</v>
      </c>
      <c r="C107" s="3">
        <v>2.2100000000000002E-2</v>
      </c>
      <c r="D107" s="3"/>
      <c r="E107" s="2">
        <v>124.27</v>
      </c>
      <c r="F107" s="19">
        <v>108.43</v>
      </c>
      <c r="G107" s="19">
        <v>86.97</v>
      </c>
      <c r="H107" s="18">
        <v>5.4199999999999998E-2</v>
      </c>
      <c r="I107" s="18">
        <v>4.4900000000000002E-2</v>
      </c>
      <c r="J107" s="18">
        <v>5.2900000000000003E-2</v>
      </c>
      <c r="K107" s="18"/>
      <c r="L107" s="18">
        <v>6.0499999999999998E-2</v>
      </c>
      <c r="M107" s="18">
        <v>4.2500000000000003E-2</v>
      </c>
      <c r="N107" s="18">
        <v>4.8399999999999999E-2</v>
      </c>
      <c r="O107" s="18"/>
      <c r="P107" s="18">
        <f>Table167[[#This Row],[ERP (T12m)]]+Table167[[#This Row],[T.Bond Rate]]</f>
        <v>7.5000000000000011E-2</v>
      </c>
    </row>
    <row r="108" spans="1:17" x14ac:dyDescent="0.15">
      <c r="A108" s="9">
        <v>41455</v>
      </c>
      <c r="B108" s="8">
        <v>2423</v>
      </c>
      <c r="C108" s="3">
        <v>2.3E-2</v>
      </c>
      <c r="D108" s="3"/>
      <c r="E108" s="2">
        <v>127.46</v>
      </c>
      <c r="F108" s="19">
        <v>105.68</v>
      </c>
      <c r="G108" s="19">
        <v>86.97</v>
      </c>
      <c r="H108" s="18">
        <v>5.4600000000000003E-2</v>
      </c>
      <c r="I108" s="18">
        <v>4.6199999999999998E-2</v>
      </c>
      <c r="J108" s="18">
        <v>5.1299999999999998E-2</v>
      </c>
      <c r="K108" s="18"/>
      <c r="L108" s="18">
        <v>6.1699999999999998E-2</v>
      </c>
      <c r="M108" s="18">
        <v>4.2299999999999997E-2</v>
      </c>
      <c r="N108" s="18">
        <v>4.6800000000000001E-2</v>
      </c>
      <c r="O108" s="18"/>
      <c r="P108" s="18">
        <f>Table167[[#This Row],[ERP (T12m)]]+Table167[[#This Row],[T.Bond Rate]]</f>
        <v>7.4300000000000005E-2</v>
      </c>
      <c r="Q108" t="s">
        <v>17</v>
      </c>
    </row>
    <row r="109" spans="1:17" x14ac:dyDescent="0.15">
      <c r="A109" s="9">
        <v>41486</v>
      </c>
      <c r="B109" s="8">
        <v>2470</v>
      </c>
      <c r="C109" s="3">
        <v>2.3E-2</v>
      </c>
      <c r="D109" s="3"/>
      <c r="E109" s="2">
        <v>127.46</v>
      </c>
      <c r="F109" s="19">
        <v>105.68</v>
      </c>
      <c r="G109" s="19">
        <v>86.97</v>
      </c>
      <c r="H109" s="18">
        <v>5.4600000000000003E-2</v>
      </c>
      <c r="I109" s="18">
        <v>4.5400000000000003E-2</v>
      </c>
      <c r="J109" s="18">
        <v>5.0299999999999997E-2</v>
      </c>
      <c r="K109" s="18"/>
      <c r="L109" s="18">
        <v>6.0499999999999998E-2</v>
      </c>
      <c r="M109" s="18">
        <v>4.1500000000000002E-2</v>
      </c>
      <c r="N109" s="18">
        <v>4.6899999999999997E-2</v>
      </c>
      <c r="O109" s="18"/>
      <c r="P109" s="18">
        <f>Table167[[#This Row],[ERP (T12m)]]+Table167[[#This Row],[T.Bond Rate]]</f>
        <v>7.3300000000000004E-2</v>
      </c>
    </row>
    <row r="110" spans="1:17" x14ac:dyDescent="0.15">
      <c r="A110" s="9">
        <v>41517</v>
      </c>
      <c r="B110" s="8">
        <v>2418</v>
      </c>
      <c r="C110" s="3">
        <v>2.12E-2</v>
      </c>
      <c r="D110" s="3"/>
      <c r="E110" s="2">
        <v>127.46</v>
      </c>
      <c r="F110" s="19">
        <v>105.68</v>
      </c>
      <c r="G110" s="19">
        <v>86.97</v>
      </c>
      <c r="H110" s="18">
        <v>5.3699999999999998E-2</v>
      </c>
      <c r="I110" s="18">
        <v>4.5999999999999999E-2</v>
      </c>
      <c r="J110" s="18">
        <v>5.04E-2</v>
      </c>
      <c r="K110" s="18"/>
      <c r="L110" s="18">
        <v>6.0600000000000001E-2</v>
      </c>
      <c r="M110" s="18">
        <v>4.1599999999999998E-2</v>
      </c>
      <c r="N110" s="18">
        <v>4.6199999999999998E-2</v>
      </c>
      <c r="O110" s="18"/>
      <c r="P110" s="18">
        <f>Table167[[#This Row],[ERP (T12m)]]+Table167[[#This Row],[T.Bond Rate]]</f>
        <v>7.1599999999999997E-2</v>
      </c>
    </row>
    <row r="111" spans="1:17" x14ac:dyDescent="0.15">
      <c r="A111" s="9">
        <v>41547</v>
      </c>
      <c r="B111" s="8">
        <v>2519</v>
      </c>
      <c r="C111" s="3">
        <v>2.3300000000000001E-2</v>
      </c>
      <c r="D111" s="3"/>
      <c r="E111" s="2">
        <v>132.51</v>
      </c>
      <c r="F111" s="19">
        <v>105.49</v>
      </c>
      <c r="G111" s="19">
        <v>86.97</v>
      </c>
      <c r="H111" s="18">
        <v>5.4800000000000001E-2</v>
      </c>
      <c r="I111" s="18">
        <v>4.6300000000000001E-2</v>
      </c>
      <c r="J111" s="18">
        <v>4.9200000000000001E-2</v>
      </c>
      <c r="K111" s="18"/>
      <c r="L111" s="18">
        <v>6.1600000000000002E-2</v>
      </c>
      <c r="M111" s="18">
        <v>4.07E-2</v>
      </c>
      <c r="N111" s="18">
        <v>4.4999999999999998E-2</v>
      </c>
      <c r="O111" s="18"/>
      <c r="P111" s="18">
        <f>Table167[[#This Row],[ERP (T12m)]]+Table167[[#This Row],[T.Bond Rate]]</f>
        <v>7.2500000000000009E-2</v>
      </c>
      <c r="Q111" t="s">
        <v>17</v>
      </c>
    </row>
    <row r="112" spans="1:17" x14ac:dyDescent="0.15">
      <c r="A112" s="9">
        <v>41578</v>
      </c>
      <c r="B112" s="8">
        <v>2575</v>
      </c>
      <c r="C112" s="3">
        <v>2.3699999999999999E-2</v>
      </c>
      <c r="D112" s="3"/>
      <c r="E112" s="2">
        <v>132.51</v>
      </c>
      <c r="F112" s="19">
        <v>105.49</v>
      </c>
      <c r="G112" s="19">
        <v>86.97</v>
      </c>
      <c r="H112" s="18">
        <v>5.5E-2</v>
      </c>
      <c r="I112" s="18">
        <v>4.5199999999999997E-2</v>
      </c>
      <c r="J112" s="18">
        <v>4.8099999999999997E-2</v>
      </c>
      <c r="K112" s="18"/>
      <c r="L112" s="18">
        <v>6.0299999999999999E-2</v>
      </c>
      <c r="M112" s="18">
        <v>3.9800000000000002E-2</v>
      </c>
      <c r="N112" s="18">
        <v>4.4299999999999999E-2</v>
      </c>
      <c r="O112" s="18"/>
      <c r="P112" s="18">
        <f>Table167[[#This Row],[ERP (T12m)]]+Table167[[#This Row],[T.Bond Rate]]</f>
        <v>7.1800000000000003E-2</v>
      </c>
    </row>
    <row r="113" spans="1:17" x14ac:dyDescent="0.15">
      <c r="A113" s="9">
        <v>41608</v>
      </c>
      <c r="B113" s="8">
        <v>2648</v>
      </c>
      <c r="C113" s="3">
        <v>2.4199999999999999E-2</v>
      </c>
      <c r="D113" s="3"/>
      <c r="E113" s="2">
        <f>E112</f>
        <v>132.51</v>
      </c>
      <c r="F113" s="19">
        <f>F112</f>
        <v>105.49</v>
      </c>
      <c r="G113" s="19">
        <v>86.97</v>
      </c>
      <c r="H113" s="18">
        <v>5.5199999999999999E-2</v>
      </c>
      <c r="I113" s="18">
        <v>4.3799999999999999E-2</v>
      </c>
      <c r="J113" s="18">
        <v>4.6800000000000001E-2</v>
      </c>
      <c r="K113" s="18"/>
      <c r="L113" s="18">
        <v>5.8599999999999999E-2</v>
      </c>
      <c r="M113" s="18">
        <v>3.8699999999999998E-2</v>
      </c>
      <c r="N113" s="18">
        <v>4.2599999999999999E-2</v>
      </c>
      <c r="O113" s="18"/>
      <c r="P113" s="18">
        <f>Table167[[#This Row],[ERP (T12m)]]+Table167[[#This Row],[T.Bond Rate]]</f>
        <v>7.1000000000000008E-2</v>
      </c>
    </row>
    <row r="114" spans="1:17" x14ac:dyDescent="0.15">
      <c r="A114" s="9">
        <v>41639</v>
      </c>
      <c r="B114" s="8">
        <v>2674</v>
      </c>
      <c r="C114" s="3">
        <v>2.41E-2</v>
      </c>
      <c r="D114" s="3"/>
      <c r="E114" s="2">
        <v>134.09</v>
      </c>
      <c r="F114" s="19">
        <v>108.28</v>
      </c>
      <c r="G114" s="19">
        <v>84.88</v>
      </c>
      <c r="H114" s="18">
        <v>7.0499999999999993E-2</v>
      </c>
      <c r="I114" s="18">
        <v>4.7500000000000001E-2</v>
      </c>
      <c r="J114" s="18">
        <v>5.0799999999999998E-2</v>
      </c>
      <c r="K114" s="18"/>
      <c r="L114" s="18">
        <v>6.2700000000000006E-2</v>
      </c>
      <c r="M114" s="18">
        <v>3.9899999999999998E-2</v>
      </c>
      <c r="N114" s="18">
        <v>4.6300000000000001E-2</v>
      </c>
      <c r="O114" s="18"/>
      <c r="P114" s="18">
        <f>Table167[[#This Row],[ERP (T12m)]]+Table167[[#This Row],[T.Bond Rate]]</f>
        <v>7.4899999999999994E-2</v>
      </c>
      <c r="Q114" t="s">
        <v>19</v>
      </c>
    </row>
    <row r="115" spans="1:17" s="1" customFormat="1" x14ac:dyDescent="0.15">
      <c r="A115" s="9">
        <v>41670</v>
      </c>
      <c r="B115" s="8">
        <v>2824</v>
      </c>
      <c r="C115" s="3">
        <v>2.7400000000000001E-2</v>
      </c>
      <c r="D115" s="3"/>
      <c r="E115" s="2">
        <v>134.09</v>
      </c>
      <c r="F115" s="19">
        <v>108.28</v>
      </c>
      <c r="G115" s="19" t="s">
        <v>31</v>
      </c>
      <c r="H115" s="18">
        <v>7.17E-2</v>
      </c>
      <c r="I115" s="18">
        <v>4.3700000000000003E-2</v>
      </c>
      <c r="J115" s="18">
        <v>4.7800000000000002E-2</v>
      </c>
      <c r="K115" s="18"/>
      <c r="L115" s="18">
        <v>5.8999999999999997E-2</v>
      </c>
      <c r="M115" s="18">
        <v>3.7600000000000001E-2</v>
      </c>
      <c r="N115" s="18">
        <v>4.4400000000000002E-2</v>
      </c>
      <c r="O115" s="18"/>
      <c r="P115" s="18">
        <f>Table167[[#This Row],[ERP (T12m)]]+Table167[[#This Row],[T.Bond Rate]]</f>
        <v>7.5200000000000003E-2</v>
      </c>
      <c r="Q115"/>
    </row>
    <row r="116" spans="1:17" x14ac:dyDescent="0.15">
      <c r="A116" s="9">
        <v>41698</v>
      </c>
      <c r="B116" s="8">
        <v>2714</v>
      </c>
      <c r="C116" s="3">
        <v>2.87E-2</v>
      </c>
      <c r="D116" s="3"/>
      <c r="E116" s="2">
        <v>134.09</v>
      </c>
      <c r="F116" s="19">
        <v>108.28</v>
      </c>
      <c r="G116" s="19">
        <v>84.88</v>
      </c>
      <c r="H116" s="18">
        <v>7.22E-2</v>
      </c>
      <c r="I116" s="18">
        <v>4.4900000000000002E-2</v>
      </c>
      <c r="J116" s="18">
        <v>4.9599999999999998E-2</v>
      </c>
      <c r="K116" s="18"/>
      <c r="L116" s="18">
        <v>6.1199999999999997E-2</v>
      </c>
      <c r="M116" s="18">
        <v>3.9E-2</v>
      </c>
      <c r="N116" s="18">
        <v>4.5600000000000002E-2</v>
      </c>
      <c r="O116" s="18"/>
      <c r="P116" s="18">
        <f>Table167[[#This Row],[ERP (T12m)]]+Table167[[#This Row],[T.Bond Rate]]</f>
        <v>7.8299999999999995E-2</v>
      </c>
    </row>
    <row r="117" spans="1:17" x14ac:dyDescent="0.15">
      <c r="A117" s="9">
        <v>41729</v>
      </c>
      <c r="B117" s="8">
        <v>2641</v>
      </c>
      <c r="C117" s="3">
        <v>2.7400000000000001E-2</v>
      </c>
      <c r="D117" s="3"/>
      <c r="E117" s="2">
        <v>132.62</v>
      </c>
      <c r="F117" s="19">
        <v>110.03</v>
      </c>
      <c r="G117" s="19">
        <v>88.8</v>
      </c>
      <c r="H117" s="18">
        <v>7.17E-2</v>
      </c>
      <c r="I117" s="18">
        <v>4.9500000000000002E-2</v>
      </c>
      <c r="J117" s="18">
        <v>5.1900000000000002E-2</v>
      </c>
      <c r="K117" s="18"/>
      <c r="L117" s="18">
        <v>6.2300000000000001E-2</v>
      </c>
      <c r="M117" s="18">
        <v>4.2000000000000003E-2</v>
      </c>
      <c r="N117" s="18">
        <v>4.7500000000000001E-2</v>
      </c>
      <c r="O117" s="18"/>
      <c r="P117" s="18">
        <f>Table167[[#This Row],[ERP (T12m)]]+Table167[[#This Row],[T.Bond Rate]]</f>
        <v>7.9300000000000009E-2</v>
      </c>
      <c r="Q117" t="s">
        <v>19</v>
      </c>
    </row>
    <row r="118" spans="1:17" x14ac:dyDescent="0.15">
      <c r="A118" s="9">
        <v>41759</v>
      </c>
      <c r="B118" s="8">
        <v>2648</v>
      </c>
      <c r="C118" s="3">
        <v>2.9499999999999998E-2</v>
      </c>
      <c r="D118" s="3"/>
      <c r="E118" s="2">
        <v>132.62</v>
      </c>
      <c r="F118" s="19">
        <v>110.03</v>
      </c>
      <c r="G118" s="19">
        <v>88.8</v>
      </c>
      <c r="H118" s="18">
        <v>7.2400000000000006E-2</v>
      </c>
      <c r="I118" s="18">
        <v>4.8500000000000001E-2</v>
      </c>
      <c r="J118" s="18">
        <v>5.16E-2</v>
      </c>
      <c r="K118" s="18"/>
      <c r="L118" s="18">
        <v>6.1899999999999997E-2</v>
      </c>
      <c r="M118" s="18">
        <v>4.1700000000000001E-2</v>
      </c>
      <c r="N118" s="18">
        <v>4.7800000000000002E-2</v>
      </c>
      <c r="O118" s="18"/>
      <c r="P118" s="18">
        <f>Table167[[#This Row],[ERP (T12m)]]+Table167[[#This Row],[T.Bond Rate]]</f>
        <v>8.1100000000000005E-2</v>
      </c>
    </row>
    <row r="119" spans="1:17" x14ac:dyDescent="0.15">
      <c r="A119" s="9">
        <v>41790</v>
      </c>
      <c r="B119" s="8">
        <v>2705</v>
      </c>
      <c r="C119" s="3">
        <v>2.87E-2</v>
      </c>
      <c r="D119" s="3"/>
      <c r="E119" s="2">
        <f>E118</f>
        <v>132.62</v>
      </c>
      <c r="F119" s="19">
        <f>F118</f>
        <v>110.03</v>
      </c>
      <c r="G119" s="19">
        <f>G118</f>
        <v>88.8</v>
      </c>
      <c r="H119" s="18">
        <v>7.22E-2</v>
      </c>
      <c r="I119" s="18">
        <v>4.7800000000000002E-2</v>
      </c>
      <c r="J119" s="18">
        <v>5.0599999999999999E-2</v>
      </c>
      <c r="K119" s="18"/>
      <c r="L119" s="18">
        <v>6.0699999999999997E-2</v>
      </c>
      <c r="M119" s="18">
        <v>4.0899999999999999E-2</v>
      </c>
      <c r="N119" s="18">
        <v>4.65E-2</v>
      </c>
      <c r="O119" s="18"/>
      <c r="P119" s="18">
        <f>Table167[[#This Row],[ERP (T12m)]]+Table167[[#This Row],[T.Bond Rate]]</f>
        <v>7.9299999999999995E-2</v>
      </c>
    </row>
    <row r="120" spans="1:17" x14ac:dyDescent="0.15">
      <c r="A120" s="9">
        <v>41820</v>
      </c>
      <c r="B120" s="8">
        <v>2718</v>
      </c>
      <c r="C120" s="3">
        <v>2.8500000000000001E-2</v>
      </c>
      <c r="D120" s="3"/>
      <c r="E120" s="2">
        <v>136.51</v>
      </c>
      <c r="F120" s="19">
        <v>117.55</v>
      </c>
      <c r="G120" s="19">
        <v>88.8</v>
      </c>
      <c r="H120" s="18">
        <v>7.2099999999999997E-2</v>
      </c>
      <c r="I120" s="18">
        <v>4.99E-2</v>
      </c>
      <c r="J120" s="18">
        <v>5.3699999999999998E-2</v>
      </c>
      <c r="K120" s="18"/>
      <c r="L120" s="18">
        <v>6.2199999999999998E-2</v>
      </c>
      <c r="M120" s="18">
        <v>4.0800000000000003E-2</v>
      </c>
      <c r="N120" s="18">
        <v>4.9700000000000001E-2</v>
      </c>
      <c r="O120" s="18"/>
      <c r="P120" s="18">
        <f>Table167[[#This Row],[ERP (T12m)]]+Table167[[#This Row],[T.Bond Rate]]</f>
        <v>8.2199999999999995E-2</v>
      </c>
      <c r="Q120" t="s">
        <v>11</v>
      </c>
    </row>
    <row r="121" spans="1:17" x14ac:dyDescent="0.15">
      <c r="A121" s="9">
        <v>41851</v>
      </c>
      <c r="B121" s="8">
        <v>2816</v>
      </c>
      <c r="C121" s="3">
        <v>2.9600000000000001E-2</v>
      </c>
      <c r="D121" s="3"/>
      <c r="E121" s="2">
        <v>136.51</v>
      </c>
      <c r="F121" s="19">
        <v>117.55</v>
      </c>
      <c r="G121" s="19">
        <v>88.8</v>
      </c>
      <c r="H121" s="18">
        <v>7.2499999999999995E-2</v>
      </c>
      <c r="I121" s="18">
        <v>4.7800000000000002E-2</v>
      </c>
      <c r="J121" s="18">
        <v>5.1799999999999999E-2</v>
      </c>
      <c r="K121" s="18"/>
      <c r="L121" s="18">
        <v>0.06</v>
      </c>
      <c r="M121" s="18">
        <v>3.9300000000000002E-2</v>
      </c>
      <c r="N121" s="18">
        <v>4.8500000000000001E-2</v>
      </c>
      <c r="O121" s="18"/>
      <c r="P121" s="18">
        <f>Table167[[#This Row],[ERP (T12m)]]+Table167[[#This Row],[T.Bond Rate]]</f>
        <v>8.14E-2</v>
      </c>
    </row>
    <row r="122" spans="1:17" x14ac:dyDescent="0.15">
      <c r="A122" s="9">
        <v>41882</v>
      </c>
      <c r="B122" s="8">
        <v>2902</v>
      </c>
      <c r="C122" s="3">
        <v>2.86E-2</v>
      </c>
      <c r="D122" s="3"/>
      <c r="E122" s="2">
        <v>136.51</v>
      </c>
      <c r="F122" s="19">
        <v>117.55</v>
      </c>
      <c r="G122" s="19">
        <v>88.8</v>
      </c>
      <c r="H122" s="18">
        <v>7.2099999999999997E-2</v>
      </c>
      <c r="I122" s="18">
        <v>4.6800000000000001E-2</v>
      </c>
      <c r="J122" s="18">
        <v>5.04E-2</v>
      </c>
      <c r="K122" s="18"/>
      <c r="L122" s="18">
        <v>5.8400000000000001E-2</v>
      </c>
      <c r="M122" s="18">
        <v>3.8199999999999998E-2</v>
      </c>
      <c r="N122" s="18">
        <v>4.7199999999999999E-2</v>
      </c>
      <c r="O122" s="18"/>
      <c r="P122" s="18">
        <f>Table167[[#This Row],[ERP (T12m)]]+Table167[[#This Row],[T.Bond Rate]]</f>
        <v>7.9000000000000001E-2</v>
      </c>
    </row>
    <row r="123" spans="1:17" x14ac:dyDescent="0.15">
      <c r="A123" s="9">
        <v>41912</v>
      </c>
      <c r="B123" s="8">
        <v>2914</v>
      </c>
      <c r="C123" s="3">
        <v>3.0700000000000002E-2</v>
      </c>
      <c r="D123" s="3"/>
      <c r="E123" s="2">
        <v>146.33000000000001</v>
      </c>
      <c r="F123" s="19">
        <v>126.7</v>
      </c>
      <c r="G123" s="19">
        <v>88.8</v>
      </c>
      <c r="H123" s="18">
        <v>7.2800000000000004E-2</v>
      </c>
      <c r="I123" s="18">
        <v>4.99E-2</v>
      </c>
      <c r="J123" s="18">
        <v>5.3800000000000001E-2</v>
      </c>
      <c r="K123" s="18"/>
      <c r="L123" s="18">
        <v>6.2E-2</v>
      </c>
      <c r="M123" s="18">
        <v>3.7900000000000003E-2</v>
      </c>
      <c r="N123" s="18">
        <v>5.0200000000000002E-2</v>
      </c>
      <c r="O123" s="18"/>
      <c r="P123" s="18">
        <f>Table167[[#This Row],[ERP (T12m)]]+Table167[[#This Row],[T.Bond Rate]]</f>
        <v>8.4500000000000006E-2</v>
      </c>
      <c r="Q123" t="s">
        <v>11</v>
      </c>
    </row>
    <row r="124" spans="1:17" x14ac:dyDescent="0.15">
      <c r="A124" s="9">
        <v>41943</v>
      </c>
      <c r="B124" s="8">
        <v>2712</v>
      </c>
      <c r="C124" s="3">
        <v>3.1600000000000003E-2</v>
      </c>
      <c r="D124" s="3"/>
      <c r="E124" s="2">
        <v>146.33000000000001</v>
      </c>
      <c r="F124" s="19">
        <v>126.7</v>
      </c>
      <c r="G124" s="19">
        <v>88.8</v>
      </c>
      <c r="H124" s="18">
        <v>7.3200000000000001E-2</v>
      </c>
      <c r="I124" s="18">
        <v>5.3199999999999997E-2</v>
      </c>
      <c r="J124" s="18">
        <v>5.7599999999999998E-2</v>
      </c>
      <c r="K124" s="18"/>
      <c r="L124" s="18">
        <v>6.6400000000000001E-2</v>
      </c>
      <c r="M124" s="18">
        <v>4.0599999999999997E-2</v>
      </c>
      <c r="N124" s="18">
        <v>5.3800000000000001E-2</v>
      </c>
      <c r="O124" s="18"/>
      <c r="P124" s="18">
        <f>Table167[[#This Row],[ERP (T12m)]]+Table167[[#This Row],[T.Bond Rate]]</f>
        <v>8.9200000000000002E-2</v>
      </c>
    </row>
    <row r="125" spans="1:17" s="1" customFormat="1" x14ac:dyDescent="0.15">
      <c r="A125" s="9">
        <v>41973</v>
      </c>
      <c r="B125" s="8">
        <v>2760</v>
      </c>
      <c r="C125" s="3">
        <v>2.9899999999999999E-2</v>
      </c>
      <c r="D125" s="3"/>
      <c r="E125" s="2">
        <v>146.33000000000001</v>
      </c>
      <c r="F125" s="19">
        <v>126.7</v>
      </c>
      <c r="G125" s="19">
        <v>88.8</v>
      </c>
      <c r="H125" s="18">
        <v>7.2599999999999998E-2</v>
      </c>
      <c r="I125" s="18">
        <v>5.2900000000000003E-2</v>
      </c>
      <c r="J125" s="18">
        <v>5.6800000000000003E-2</v>
      </c>
      <c r="K125" s="18"/>
      <c r="L125" s="18">
        <v>6.5500000000000003E-2</v>
      </c>
      <c r="M125" s="18">
        <v>0.04</v>
      </c>
      <c r="N125" s="18">
        <v>5.3199999999999997E-2</v>
      </c>
      <c r="O125" s="18"/>
      <c r="P125" s="18">
        <f>Table167[[#This Row],[ERP (T12m)]]+Table167[[#This Row],[T.Bond Rate]]</f>
        <v>8.6699999999999999E-2</v>
      </c>
      <c r="Q125"/>
    </row>
    <row r="126" spans="1:17" x14ac:dyDescent="0.15">
      <c r="A126" s="9">
        <v>42004</v>
      </c>
      <c r="B126" s="8">
        <v>2507</v>
      </c>
      <c r="C126" s="3">
        <v>2.6800000000000001E-2</v>
      </c>
      <c r="D126" s="3"/>
      <c r="E126" s="2">
        <v>120.81</v>
      </c>
      <c r="F126" s="19">
        <v>136.65</v>
      </c>
      <c r="G126" s="19">
        <v>93.7</v>
      </c>
      <c r="H126" s="18">
        <v>4.1200000000000001E-2</v>
      </c>
      <c r="I126" s="18">
        <v>5.5500000000000001E-2</v>
      </c>
      <c r="J126" s="18">
        <v>5.96E-2</v>
      </c>
      <c r="K126" s="18"/>
      <c r="L126" s="18">
        <v>5.2699999999999997E-2</v>
      </c>
      <c r="M126" s="18">
        <v>4.0899999999999999E-2</v>
      </c>
      <c r="N126" s="18">
        <v>5.6000000000000001E-2</v>
      </c>
      <c r="O126" s="18"/>
      <c r="P126" s="18">
        <f>Table167[[#This Row],[ERP (T12m)]]+Table167[[#This Row],[T.Bond Rate]]</f>
        <v>8.6400000000000005E-2</v>
      </c>
      <c r="Q126" t="s">
        <v>19</v>
      </c>
    </row>
    <row r="127" spans="1:17" x14ac:dyDescent="0.15">
      <c r="A127" s="9">
        <v>42035</v>
      </c>
      <c r="B127" s="8">
        <v>2704</v>
      </c>
      <c r="C127" s="3">
        <v>2.63E-2</v>
      </c>
      <c r="D127" s="3"/>
      <c r="E127" s="2">
        <v>120.81</v>
      </c>
      <c r="F127" s="19">
        <v>136.65</v>
      </c>
      <c r="G127" s="19">
        <v>93.7</v>
      </c>
      <c r="H127" s="18">
        <v>4.1099999999999998E-2</v>
      </c>
      <c r="I127" s="18">
        <v>5.16E-2</v>
      </c>
      <c r="J127" s="18">
        <v>5.5300000000000002E-2</v>
      </c>
      <c r="K127" s="18"/>
      <c r="L127" s="18">
        <v>4.8899999999999999E-2</v>
      </c>
      <c r="M127" s="18">
        <v>3.7999999999999999E-2</v>
      </c>
      <c r="N127" s="18">
        <v>5.2499999999999998E-2</v>
      </c>
      <c r="O127" s="18"/>
      <c r="P127" s="18">
        <f>Table167[[#This Row],[ERP (T12m)]]+Table167[[#This Row],[T.Bond Rate]]</f>
        <v>8.1600000000000006E-2</v>
      </c>
    </row>
    <row r="128" spans="1:17" x14ac:dyDescent="0.15">
      <c r="A128" s="9">
        <v>42063</v>
      </c>
      <c r="B128" s="8">
        <v>2785</v>
      </c>
      <c r="C128" s="3">
        <v>2.7199999999999998E-2</v>
      </c>
      <c r="D128" s="3"/>
      <c r="E128" s="2">
        <v>120.81</v>
      </c>
      <c r="F128" s="19">
        <v>136.65</v>
      </c>
      <c r="G128" s="19">
        <v>93.7</v>
      </c>
      <c r="H128" s="18">
        <v>4.1399999999999999E-2</v>
      </c>
      <c r="I128" s="18">
        <v>4.9799999999999997E-2</v>
      </c>
      <c r="J128" s="18">
        <v>5.3600000000000002E-2</v>
      </c>
      <c r="K128" s="18"/>
      <c r="L128" s="18">
        <v>4.7399999999999998E-2</v>
      </c>
      <c r="M128" s="18">
        <v>3.6799999999999999E-2</v>
      </c>
      <c r="N128" s="18">
        <v>5.0500000000000003E-2</v>
      </c>
      <c r="O128" s="18"/>
      <c r="P128" s="18">
        <f>Table167[[#This Row],[ERP (T12m)]]+Table167[[#This Row],[T.Bond Rate]]</f>
        <v>8.0799999999999997E-2</v>
      </c>
    </row>
    <row r="129" spans="1:17" x14ac:dyDescent="0.15">
      <c r="A129" s="9">
        <v>42094</v>
      </c>
      <c r="B129" s="8">
        <v>2834</v>
      </c>
      <c r="C129" s="3">
        <v>2.4E-2</v>
      </c>
      <c r="D129" s="3"/>
      <c r="E129" s="2">
        <v>138.09</v>
      </c>
      <c r="F129" s="19">
        <v>150.5</v>
      </c>
      <c r="G129" s="19">
        <v>97.45</v>
      </c>
      <c r="H129" s="18">
        <v>4.07E-2</v>
      </c>
      <c r="I129" s="18">
        <v>5.0799999999999998E-2</v>
      </c>
      <c r="J129" s="18">
        <v>5.7500000000000002E-2</v>
      </c>
      <c r="K129" s="18"/>
      <c r="L129" s="18">
        <v>5.3600000000000002E-2</v>
      </c>
      <c r="M129" s="18">
        <v>3.7999999999999999E-2</v>
      </c>
      <c r="N129" s="18">
        <v>5.4100000000000002E-2</v>
      </c>
      <c r="O129" s="18"/>
      <c r="P129" s="18">
        <f>Table167[[#This Row],[ERP (T12m)]]+Table167[[#This Row],[T.Bond Rate]]</f>
        <v>8.1500000000000003E-2</v>
      </c>
      <c r="Q129" t="s">
        <v>19</v>
      </c>
    </row>
    <row r="130" spans="1:17" x14ac:dyDescent="0.15">
      <c r="A130" s="9">
        <v>42124</v>
      </c>
      <c r="B130" s="8">
        <v>2945</v>
      </c>
      <c r="C130" s="3">
        <v>2.5100000000000001E-2</v>
      </c>
      <c r="D130" s="3"/>
      <c r="E130" s="2">
        <v>138.09</v>
      </c>
      <c r="F130" s="19">
        <v>150.5</v>
      </c>
      <c r="G130" s="19">
        <v>97.45</v>
      </c>
      <c r="H130" s="18">
        <v>4.1099999999999998E-2</v>
      </c>
      <c r="I130" s="18">
        <v>4.99E-2</v>
      </c>
      <c r="J130" s="18">
        <v>5.62E-2</v>
      </c>
      <c r="K130" s="18"/>
      <c r="L130" s="18">
        <v>5.16E-2</v>
      </c>
      <c r="M130" s="18">
        <v>3.6600000000000001E-2</v>
      </c>
      <c r="N130" s="18">
        <v>5.2900000000000003E-2</v>
      </c>
      <c r="O130" s="18"/>
      <c r="P130" s="18">
        <f>Table167[[#This Row],[ERP (T12m)]]+Table167[[#This Row],[T.Bond Rate]]</f>
        <v>8.1299999999999997E-2</v>
      </c>
    </row>
    <row r="131" spans="1:17" x14ac:dyDescent="0.15">
      <c r="A131" s="9">
        <v>42155</v>
      </c>
      <c r="B131" s="8">
        <v>2752</v>
      </c>
      <c r="C131" s="3">
        <v>2.1399999999999999E-2</v>
      </c>
      <c r="D131" s="3"/>
      <c r="E131" s="2">
        <v>138.09</v>
      </c>
      <c r="F131" s="19">
        <v>150.5</v>
      </c>
      <c r="G131" s="19">
        <v>97.45</v>
      </c>
      <c r="H131" s="18">
        <v>3.6200000000000003E-2</v>
      </c>
      <c r="I131" s="18">
        <v>5.3800000000000001E-2</v>
      </c>
      <c r="J131" s="18">
        <v>5.9299999999999999E-2</v>
      </c>
      <c r="K131" s="18"/>
      <c r="L131" s="18">
        <v>5.4399999999999997E-2</v>
      </c>
      <c r="M131" s="18">
        <v>3.8699999999999998E-2</v>
      </c>
      <c r="N131" s="18">
        <v>5.57E-2</v>
      </c>
      <c r="O131" s="18"/>
      <c r="P131" s="18">
        <f>Table167[[#This Row],[ERP (T12m)]]+Table167[[#This Row],[T.Bond Rate]]</f>
        <v>8.0699999999999994E-2</v>
      </c>
      <c r="Q131" t="s">
        <v>32</v>
      </c>
    </row>
    <row r="132" spans="1:17" s="1" customFormat="1" x14ac:dyDescent="0.15">
      <c r="A132" s="9">
        <v>42185</v>
      </c>
      <c r="B132" s="8">
        <v>2942</v>
      </c>
      <c r="C132" s="3">
        <v>0.02</v>
      </c>
      <c r="D132" s="3"/>
      <c r="E132" s="2">
        <v>143.32</v>
      </c>
      <c r="F132" s="19">
        <v>153.47</v>
      </c>
      <c r="G132" s="19">
        <v>98</v>
      </c>
      <c r="H132" s="18">
        <v>3.44E-2</v>
      </c>
      <c r="I132" s="18">
        <v>5.11E-2</v>
      </c>
      <c r="J132" s="18">
        <v>5.67E-2</v>
      </c>
      <c r="K132" s="18"/>
      <c r="L132" s="18">
        <v>5.2999999999999999E-2</v>
      </c>
      <c r="M132" s="18">
        <v>3.6299999999999999E-2</v>
      </c>
      <c r="N132" s="18">
        <v>5.3400000000000003E-2</v>
      </c>
      <c r="O132" s="18"/>
      <c r="P132" s="18">
        <f>Table167[[#This Row],[ERP (T12m)]]+Table167[[#This Row],[T.Bond Rate]]</f>
        <v>7.6700000000000004E-2</v>
      </c>
      <c r="Q132" t="s">
        <v>11</v>
      </c>
    </row>
    <row r="133" spans="1:17" x14ac:dyDescent="0.15">
      <c r="A133" s="9">
        <v>42216</v>
      </c>
      <c r="B133" s="8">
        <v>2980</v>
      </c>
      <c r="C133" s="3">
        <v>2.0199999999999999E-2</v>
      </c>
      <c r="D133" s="3"/>
      <c r="E133" s="2">
        <v>143.32</v>
      </c>
      <c r="F133" s="19">
        <v>153.47</v>
      </c>
      <c r="G133" s="19">
        <v>98</v>
      </c>
      <c r="H133" s="18">
        <v>3.4500000000000003E-2</v>
      </c>
      <c r="I133" s="18">
        <v>5.04E-2</v>
      </c>
      <c r="J133" s="18">
        <v>5.5899999999999998E-2</v>
      </c>
      <c r="K133" s="18"/>
      <c r="L133" s="18">
        <v>5.2299999999999999E-2</v>
      </c>
      <c r="M133" s="18">
        <v>3.5799999999999998E-2</v>
      </c>
      <c r="N133" s="18">
        <v>5.3100000000000001E-2</v>
      </c>
      <c r="O133" s="18"/>
      <c r="P133" s="18">
        <f>Table167[[#This Row],[ERP (T12m)]]+Table167[[#This Row],[T.Bond Rate]]</f>
        <v>7.6100000000000001E-2</v>
      </c>
    </row>
    <row r="134" spans="1:17" x14ac:dyDescent="0.15">
      <c r="A134" s="9">
        <v>42247</v>
      </c>
      <c r="B134" s="8">
        <v>2926</v>
      </c>
      <c r="C134" s="3">
        <v>1.4999999999999999E-2</v>
      </c>
      <c r="D134" s="3"/>
      <c r="E134" s="2">
        <v>143.32</v>
      </c>
      <c r="F134" s="19">
        <v>153.47</v>
      </c>
      <c r="G134" s="19">
        <v>98</v>
      </c>
      <c r="H134" s="18">
        <v>3.2399999999999998E-2</v>
      </c>
      <c r="I134" s="18">
        <v>5.3199999999999997E-2</v>
      </c>
      <c r="J134" s="18">
        <v>5.7500000000000002E-2</v>
      </c>
      <c r="K134" s="18"/>
      <c r="L134" s="18">
        <v>5.3699999999999998E-2</v>
      </c>
      <c r="M134" s="18">
        <v>3.6799999999999999E-2</v>
      </c>
      <c r="N134" s="18">
        <v>5.3999999999999999E-2</v>
      </c>
      <c r="O134" s="18"/>
      <c r="P134" s="18">
        <f>Table167[[#This Row],[ERP (T12m)]]+Table167[[#This Row],[T.Bond Rate]]</f>
        <v>7.2500000000000009E-2</v>
      </c>
    </row>
    <row r="135" spans="1:17" x14ac:dyDescent="0.15">
      <c r="A135" s="9">
        <v>42277</v>
      </c>
      <c r="B135" s="8">
        <v>2977</v>
      </c>
      <c r="C135" s="3">
        <v>1.67E-2</v>
      </c>
      <c r="D135" s="3"/>
      <c r="E135" s="2">
        <v>145.02000000000001</v>
      </c>
      <c r="F135" s="19">
        <v>151.19999999999999</v>
      </c>
      <c r="G135" s="19">
        <v>98.07</v>
      </c>
      <c r="H135" s="18">
        <v>3.3099999999999997E-2</v>
      </c>
      <c r="I135" s="18">
        <v>5.1999999999999998E-2</v>
      </c>
      <c r="J135" s="18">
        <v>5.5500000000000001E-2</v>
      </c>
      <c r="K135" s="18"/>
      <c r="L135" s="18">
        <v>5.33E-2</v>
      </c>
      <c r="M135" s="18">
        <v>3.61E-2</v>
      </c>
      <c r="N135" s="18">
        <v>5.2200000000000003E-2</v>
      </c>
      <c r="O135" s="18"/>
      <c r="P135" s="18">
        <f>Table167[[#This Row],[ERP (T12m)]]+Table167[[#This Row],[T.Bond Rate]]</f>
        <v>7.22E-2</v>
      </c>
      <c r="Q135" t="s">
        <v>19</v>
      </c>
    </row>
    <row r="136" spans="1:17" x14ac:dyDescent="0.15">
      <c r="A136" s="9">
        <v>42308</v>
      </c>
      <c r="B136" s="8">
        <v>3038</v>
      </c>
      <c r="C136" s="3">
        <v>1.6799999999999999E-2</v>
      </c>
      <c r="D136" s="3"/>
      <c r="E136" s="2">
        <v>145.02000000000001</v>
      </c>
      <c r="F136" s="19">
        <v>151.19999999999999</v>
      </c>
      <c r="G136" s="19">
        <v>98.07</v>
      </c>
      <c r="H136" s="18">
        <v>3.3099999999999997E-2</v>
      </c>
      <c r="I136" s="18">
        <v>5.0900000000000001E-2</v>
      </c>
      <c r="J136" s="18">
        <v>5.4399999999999997E-2</v>
      </c>
      <c r="K136" s="18"/>
      <c r="L136" s="18">
        <v>5.2200000000000003E-2</v>
      </c>
      <c r="M136" s="18">
        <v>3.5400000000000001E-2</v>
      </c>
      <c r="N136" s="18">
        <v>5.16E-2</v>
      </c>
      <c r="O136" s="18"/>
      <c r="P136" s="18">
        <f>Table167[[#This Row],[ERP (T12m)]]+Table167[[#This Row],[T.Bond Rate]]</f>
        <v>7.1199999999999999E-2</v>
      </c>
    </row>
    <row r="137" spans="1:17" x14ac:dyDescent="0.15">
      <c r="A137" s="9">
        <v>42338</v>
      </c>
      <c r="B137" s="8">
        <v>3141</v>
      </c>
      <c r="C137" s="3">
        <v>1.78E-2</v>
      </c>
      <c r="D137" s="3"/>
      <c r="E137" s="2">
        <v>145.02000000000001</v>
      </c>
      <c r="F137" s="19">
        <v>151.19999999999999</v>
      </c>
      <c r="G137" s="19">
        <v>98.07</v>
      </c>
      <c r="H137" s="18">
        <v>3.3500000000000002E-2</v>
      </c>
      <c r="I137" s="18">
        <v>4.8899999999999999E-2</v>
      </c>
      <c r="J137" s="18">
        <v>5.2499999999999998E-2</v>
      </c>
      <c r="K137" s="18"/>
      <c r="L137" s="18">
        <v>5.04E-2</v>
      </c>
      <c r="M137" s="18">
        <v>3.4099999999999998E-2</v>
      </c>
      <c r="N137" s="18">
        <v>4.9000000000000002E-2</v>
      </c>
      <c r="O137" s="18"/>
      <c r="P137" s="18">
        <f>Table167[[#This Row],[ERP (T12m)]]+Table167[[#This Row],[T.Bond Rate]]</f>
        <v>7.0300000000000001E-2</v>
      </c>
    </row>
    <row r="138" spans="1:17" x14ac:dyDescent="0.15">
      <c r="A138" s="9">
        <v>42369</v>
      </c>
      <c r="B138" s="8">
        <v>3231</v>
      </c>
      <c r="C138" s="3">
        <v>1.9199999999999998E-2</v>
      </c>
      <c r="D138" s="3"/>
      <c r="E138" s="2">
        <v>157.4</v>
      </c>
      <c r="F138" s="19">
        <v>150.5</v>
      </c>
      <c r="G138" s="19">
        <v>98.01</v>
      </c>
      <c r="H138" s="18">
        <v>3.9600000000000003E-2</v>
      </c>
      <c r="I138" s="18">
        <v>5.0599999999999999E-2</v>
      </c>
      <c r="J138" s="18">
        <v>5.1999999999999998E-2</v>
      </c>
      <c r="K138" s="18"/>
      <c r="L138" s="18">
        <v>5.4300000000000001E-2</v>
      </c>
      <c r="M138" s="18">
        <v>3.39E-2</v>
      </c>
      <c r="N138" s="18">
        <v>4.8599999999999997E-2</v>
      </c>
      <c r="O138" s="18"/>
      <c r="P138" s="18">
        <f>Table167[[#This Row],[ERP (T12m)]]+Table167[[#This Row],[T.Bond Rate]]</f>
        <v>7.1199999999999999E-2</v>
      </c>
      <c r="Q138" t="s">
        <v>19</v>
      </c>
    </row>
    <row r="139" spans="1:17" s="1" customFormat="1" x14ac:dyDescent="0.15">
      <c r="A139" s="9">
        <v>42400</v>
      </c>
      <c r="B139" s="8">
        <v>3226</v>
      </c>
      <c r="C139" s="3">
        <v>1.5100000000000001E-2</v>
      </c>
      <c r="D139" s="3"/>
      <c r="E139" s="2">
        <v>157.4</v>
      </c>
      <c r="F139" s="19">
        <v>150.5</v>
      </c>
      <c r="G139" s="19">
        <v>98.01</v>
      </c>
      <c r="H139" s="18">
        <v>3.7900000000000003E-2</v>
      </c>
      <c r="I139" s="18">
        <v>5.2200000000000003E-2</v>
      </c>
      <c r="J139" s="18">
        <v>5.2400000000000002E-2</v>
      </c>
      <c r="K139" s="18"/>
      <c r="L139" s="18">
        <v>5.4800000000000001E-2</v>
      </c>
      <c r="M139" s="18">
        <v>3.4200000000000001E-2</v>
      </c>
      <c r="N139" s="18">
        <v>4.9399999999999999E-2</v>
      </c>
      <c r="O139" s="18"/>
      <c r="P139" s="18">
        <f>Table167[[#This Row],[ERP (T12m)]]+Table167[[#This Row],[T.Bond Rate]]</f>
        <v>6.7500000000000004E-2</v>
      </c>
      <c r="Q139"/>
    </row>
    <row r="140" spans="1:17" s="1" customFormat="1" x14ac:dyDescent="0.15">
      <c r="A140" s="9">
        <v>42429</v>
      </c>
      <c r="B140" s="8">
        <v>2954</v>
      </c>
      <c r="C140" s="3">
        <v>1.1299999999999999E-2</v>
      </c>
      <c r="D140" s="3"/>
      <c r="E140" s="2">
        <v>157.4</v>
      </c>
      <c r="F140" s="19">
        <v>150.5</v>
      </c>
      <c r="G140" s="19">
        <v>98.01</v>
      </c>
      <c r="H140" s="18">
        <v>3.3599999999999998E-2</v>
      </c>
      <c r="I140" s="18">
        <v>5.7700000000000001E-2</v>
      </c>
      <c r="J140" s="18">
        <v>5.6899999999999999E-2</v>
      </c>
      <c r="K140" s="18"/>
      <c r="L140" s="18">
        <v>5.9400000000000001E-2</v>
      </c>
      <c r="M140" s="18">
        <v>3.7199999999999997E-2</v>
      </c>
      <c r="N140" s="18">
        <v>5.3600000000000002E-2</v>
      </c>
      <c r="O140" s="18"/>
      <c r="P140" s="18">
        <f>Table167[[#This Row],[ERP (T12m)]]+Table167[[#This Row],[T.Bond Rate]]</f>
        <v>6.8199999999999997E-2</v>
      </c>
      <c r="Q140" t="s">
        <v>21</v>
      </c>
    </row>
    <row r="141" spans="1:17" x14ac:dyDescent="0.15">
      <c r="A141" s="9">
        <v>42460</v>
      </c>
      <c r="B141" s="8">
        <v>2585</v>
      </c>
      <c r="C141" s="3">
        <v>6.7999999999999996E-3</v>
      </c>
      <c r="D141" s="3"/>
      <c r="E141" s="2">
        <v>125.9</v>
      </c>
      <c r="F141" s="19">
        <v>146.30000000000001</v>
      </c>
      <c r="G141" s="19">
        <v>98.36</v>
      </c>
      <c r="H141" s="18">
        <v>3.1800000000000002E-2</v>
      </c>
      <c r="I141" s="18">
        <v>6.5199999999999994E-2</v>
      </c>
      <c r="J141" s="18">
        <v>6.1600000000000002E-2</v>
      </c>
      <c r="K141" s="18"/>
      <c r="L141" s="18">
        <v>5.3100000000000001E-2</v>
      </c>
      <c r="M141" s="18">
        <v>4.1599999999999998E-2</v>
      </c>
      <c r="N141" s="18">
        <v>5.7599999999999998E-2</v>
      </c>
      <c r="O141" s="18">
        <v>6.0199999999999997E-2</v>
      </c>
      <c r="P141" s="18">
        <f>Table167[[#This Row],[ERP (T12m)]]+Table167[[#This Row],[T.Bond Rate]]</f>
        <v>6.8400000000000002E-2</v>
      </c>
      <c r="Q141" t="s">
        <v>22</v>
      </c>
    </row>
    <row r="142" spans="1:17" x14ac:dyDescent="0.15">
      <c r="A142" s="9">
        <v>42490</v>
      </c>
      <c r="B142" s="8">
        <v>2912.43</v>
      </c>
      <c r="C142" s="3">
        <v>6.4000000000000003E-3</v>
      </c>
      <c r="D142" s="3"/>
      <c r="E142" s="2">
        <v>125.9</v>
      </c>
      <c r="F142" s="19">
        <v>146.30000000000001</v>
      </c>
      <c r="G142" s="19">
        <v>98.36</v>
      </c>
      <c r="H142" s="18">
        <v>3.1600000000000003E-2</v>
      </c>
      <c r="I142" s="18">
        <v>6.0299999999999999E-2</v>
      </c>
      <c r="J142" s="18">
        <v>5.6500000000000002E-2</v>
      </c>
      <c r="K142" s="18"/>
      <c r="L142" s="18">
        <v>4.99E-2</v>
      </c>
      <c r="M142" s="18">
        <v>3.9300000000000002E-2</v>
      </c>
      <c r="N142" s="18">
        <v>5.3100000000000001E-2</v>
      </c>
      <c r="O142" s="18">
        <v>5.3900000000000003E-2</v>
      </c>
      <c r="P142" s="18">
        <f>Table167[[#This Row],[ERP (T12m)]]+Table167[[#This Row],[T.Bond Rate]]</f>
        <v>6.2899999999999998E-2</v>
      </c>
    </row>
    <row r="143" spans="1:17" x14ac:dyDescent="0.15">
      <c r="A143" s="9">
        <v>42521</v>
      </c>
      <c r="B143" s="8">
        <v>3044</v>
      </c>
      <c r="C143" s="3">
        <v>6.6E-3</v>
      </c>
      <c r="D143" s="3"/>
      <c r="E143" s="2">
        <v>125.9</v>
      </c>
      <c r="F143" s="19">
        <v>146.56</v>
      </c>
      <c r="G143" s="19">
        <v>101.46</v>
      </c>
      <c r="H143" s="18">
        <v>3.3300000000000003E-2</v>
      </c>
      <c r="I143" s="18">
        <v>5.8099999999999999E-2</v>
      </c>
      <c r="J143" s="18">
        <v>5.45E-2</v>
      </c>
      <c r="K143" s="18"/>
      <c r="L143" s="18">
        <v>4.8099999999999997E-2</v>
      </c>
      <c r="M143" s="18">
        <v>3.7900000000000003E-2</v>
      </c>
      <c r="N143" s="18">
        <v>5.0900000000000001E-2</v>
      </c>
      <c r="O143" s="18">
        <v>5.3499999999999999E-2</v>
      </c>
      <c r="P143" s="18">
        <f>Table167[[#This Row],[ERP (T12m)]]+Table167[[#This Row],[T.Bond Rate]]</f>
        <v>6.1100000000000002E-2</v>
      </c>
      <c r="Q143" t="s">
        <v>25</v>
      </c>
    </row>
    <row r="144" spans="1:17" x14ac:dyDescent="0.15">
      <c r="A144" s="9">
        <v>42551</v>
      </c>
      <c r="B144" s="8">
        <v>3100</v>
      </c>
      <c r="C144" s="3">
        <v>6.6E-3</v>
      </c>
      <c r="D144" s="3"/>
      <c r="E144" s="2">
        <v>154.66999999999999</v>
      </c>
      <c r="F144" s="19">
        <v>146.87</v>
      </c>
      <c r="G144" s="19">
        <v>99.97</v>
      </c>
      <c r="H144" s="18">
        <v>3.3300000000000003E-2</v>
      </c>
      <c r="I144" s="18">
        <v>5.6800000000000003E-2</v>
      </c>
      <c r="J144" s="18">
        <v>5.3699999999999998E-2</v>
      </c>
      <c r="K144" s="18"/>
      <c r="L144" s="18">
        <v>5.6500000000000002E-2</v>
      </c>
      <c r="M144" s="18">
        <v>3.6700000000000003E-2</v>
      </c>
      <c r="N144" s="18">
        <v>5.0099999999999999E-2</v>
      </c>
      <c r="O144" s="18">
        <v>5.2299999999999999E-2</v>
      </c>
      <c r="P144" s="18">
        <f>Table167[[#This Row],[ERP (T12m)]]+Table167[[#This Row],[T.Bond Rate]]</f>
        <v>6.0299999999999999E-2</v>
      </c>
      <c r="Q144" t="s">
        <v>23</v>
      </c>
    </row>
    <row r="145" spans="1:17" x14ac:dyDescent="0.15">
      <c r="A145" s="9">
        <v>42582</v>
      </c>
      <c r="B145" s="8">
        <v>3271.12</v>
      </c>
      <c r="C145" s="3">
        <v>5.4999999999999997E-3</v>
      </c>
      <c r="D145" s="3"/>
      <c r="E145" s="2">
        <v>154.66999999999999</v>
      </c>
      <c r="F145" s="19">
        <v>146.87</v>
      </c>
      <c r="G145" s="19">
        <v>99.97</v>
      </c>
      <c r="H145" s="18">
        <v>3.2800000000000003E-2</v>
      </c>
      <c r="I145" s="18">
        <v>5.4300000000000001E-2</v>
      </c>
      <c r="J145" s="18">
        <v>5.0999999999999997E-2</v>
      </c>
      <c r="K145" s="18"/>
      <c r="L145" s="18">
        <v>5.3699999999999998E-2</v>
      </c>
      <c r="M145" s="18">
        <v>3.4799999999999998E-2</v>
      </c>
      <c r="N145" s="18">
        <v>4.7699999999999999E-2</v>
      </c>
      <c r="O145" s="18">
        <v>5.0099999999999999E-2</v>
      </c>
      <c r="P145" s="18">
        <f>Table167[[#This Row],[ERP (T12m)]]+Table167[[#This Row],[T.Bond Rate]]</f>
        <v>5.6499999999999995E-2</v>
      </c>
    </row>
    <row r="146" spans="1:17" x14ac:dyDescent="0.15">
      <c r="A146" s="9">
        <v>42613</v>
      </c>
      <c r="B146" s="8">
        <v>3500</v>
      </c>
      <c r="C146" s="3">
        <v>7.1999999999999998E-3</v>
      </c>
      <c r="D146" s="3"/>
      <c r="E146" s="2">
        <v>154.66999999999999</v>
      </c>
      <c r="F146" s="19">
        <v>146.87</v>
      </c>
      <c r="G146" s="19">
        <v>99.97</v>
      </c>
      <c r="H146" s="18">
        <v>3.3500000000000002E-2</v>
      </c>
      <c r="I146" s="18">
        <v>0.05</v>
      </c>
      <c r="J146" s="18">
        <v>4.7399999999999998E-2</v>
      </c>
      <c r="K146" s="18"/>
      <c r="L146" s="18">
        <v>4.99E-2</v>
      </c>
      <c r="M146" s="18">
        <v>3.2399999999999998E-2</v>
      </c>
      <c r="N146" s="18">
        <v>4.3200000000000002E-2</v>
      </c>
      <c r="O146" s="18">
        <v>4.6199999999999998E-2</v>
      </c>
      <c r="P146" s="18">
        <f>Table167[[#This Row],[ERP (T12m)]]+Table167[[#This Row],[T.Bond Rate]]</f>
        <v>5.4599999999999996E-2</v>
      </c>
    </row>
    <row r="147" spans="1:17" s="1" customFormat="1" x14ac:dyDescent="0.15">
      <c r="A147" s="9">
        <v>42643</v>
      </c>
      <c r="B147" s="8">
        <v>3363</v>
      </c>
      <c r="C147" s="3">
        <v>6.8999999999999999E-3</v>
      </c>
      <c r="D147" s="3"/>
      <c r="E147" s="2">
        <v>167.68</v>
      </c>
      <c r="F147" s="19">
        <v>137.63999999999999</v>
      </c>
      <c r="G147" s="19">
        <v>98.88</v>
      </c>
      <c r="H147" s="18">
        <v>3.8100000000000002E-2</v>
      </c>
      <c r="I147" s="18">
        <v>5.2900000000000003E-2</v>
      </c>
      <c r="J147" s="18">
        <v>4.7399999999999998E-2</v>
      </c>
      <c r="K147" s="18"/>
      <c r="L147" s="18">
        <v>5.7599999999999998E-2</v>
      </c>
      <c r="M147" s="18">
        <v>3.4200000000000001E-2</v>
      </c>
      <c r="N147" s="18">
        <v>4.2900000000000001E-2</v>
      </c>
      <c r="O147" s="18">
        <v>4.9700000000000001E-2</v>
      </c>
      <c r="P147" s="18">
        <f>Table167[[#This Row],[ERP (T12m)]]+Table167[[#This Row],[T.Bond Rate]]</f>
        <v>5.4300000000000001E-2</v>
      </c>
      <c r="Q147" t="s">
        <v>23</v>
      </c>
    </row>
    <row r="148" spans="1:17" s="6" customFormat="1" x14ac:dyDescent="0.15">
      <c r="A148" s="9">
        <v>42674</v>
      </c>
      <c r="B148" s="8">
        <v>3270</v>
      </c>
      <c r="C148" s="3">
        <v>8.8000000000000005E-3</v>
      </c>
      <c r="D148" s="3"/>
      <c r="E148" s="2">
        <v>167.68</v>
      </c>
      <c r="F148" s="19">
        <v>137.63999999999999</v>
      </c>
      <c r="G148" s="19">
        <v>98.88</v>
      </c>
      <c r="H148" s="18">
        <v>3.8600000000000002E-2</v>
      </c>
      <c r="I148" s="18">
        <v>5.3499999999999999E-2</v>
      </c>
      <c r="J148" s="18">
        <v>4.8500000000000001E-2</v>
      </c>
      <c r="K148" s="18"/>
      <c r="L148" s="18">
        <v>5.8999999999999997E-2</v>
      </c>
      <c r="M148" s="18">
        <v>3.5000000000000003E-2</v>
      </c>
      <c r="N148" s="18">
        <v>4.4400000000000002E-2</v>
      </c>
      <c r="O148" s="18">
        <v>5.0200000000000002E-2</v>
      </c>
      <c r="P148" s="18">
        <f>Table167[[#This Row],[ERP (T12m)]]+Table167[[#This Row],[T.Bond Rate]]</f>
        <v>5.7300000000000004E-2</v>
      </c>
      <c r="Q148"/>
    </row>
    <row r="149" spans="1:17" x14ac:dyDescent="0.15">
      <c r="A149" s="9">
        <v>42704</v>
      </c>
      <c r="B149" s="8">
        <v>3622</v>
      </c>
      <c r="C149" s="3">
        <v>8.3999999999999995E-3</v>
      </c>
      <c r="D149" s="3"/>
      <c r="E149" s="2">
        <v>167.68</v>
      </c>
      <c r="F149" s="19">
        <v>137.63999999999999</v>
      </c>
      <c r="G149" s="19">
        <v>98.88</v>
      </c>
      <c r="H149" s="18">
        <v>4.3700000000000003E-2</v>
      </c>
      <c r="I149" s="18">
        <v>4.9700000000000001E-2</v>
      </c>
      <c r="J149" s="18">
        <v>4.4900000000000002E-2</v>
      </c>
      <c r="K149" s="18"/>
      <c r="L149" s="18">
        <v>5.4600000000000003E-2</v>
      </c>
      <c r="M149" s="18">
        <v>3.2399999999999998E-2</v>
      </c>
      <c r="N149" s="18">
        <v>4.5999999999999999E-2</v>
      </c>
      <c r="O149" s="18">
        <v>4.7300000000000002E-2</v>
      </c>
      <c r="P149" s="18">
        <f>Table167[[#This Row],[ERP (T12m)]]+Table167[[#This Row],[T.Bond Rate]]</f>
        <v>5.33E-2</v>
      </c>
      <c r="Q149" t="s">
        <v>21</v>
      </c>
    </row>
    <row r="150" spans="1:17" x14ac:dyDescent="0.15">
      <c r="A150" s="9">
        <v>42735</v>
      </c>
      <c r="B150" s="8">
        <v>3756</v>
      </c>
      <c r="C150" s="3">
        <v>9.2999999999999992E-3</v>
      </c>
      <c r="D150" s="3"/>
      <c r="E150" s="2">
        <v>187.39</v>
      </c>
      <c r="F150" s="19">
        <v>127.78</v>
      </c>
      <c r="G150" s="19">
        <v>98.73</v>
      </c>
      <c r="H150" s="18">
        <v>5.4199999999999998E-2</v>
      </c>
      <c r="I150" s="18">
        <v>4.9399999999999999E-2</v>
      </c>
      <c r="J150" s="18">
        <v>4.2000000000000003E-2</v>
      </c>
      <c r="K150" s="18"/>
      <c r="L150" s="18">
        <v>6.1199999999999997E-2</v>
      </c>
      <c r="M150" s="18">
        <v>3.2599999999999997E-2</v>
      </c>
      <c r="N150" s="18">
        <v>3.7999999999999999E-2</v>
      </c>
      <c r="O150" s="18">
        <v>4.7199999999999999E-2</v>
      </c>
      <c r="P150" s="18">
        <f>Table167[[#This Row],[ERP (T12m)]]+Table167[[#This Row],[T.Bond Rate]]</f>
        <v>5.1299999999999998E-2</v>
      </c>
      <c r="Q150" t="s">
        <v>33</v>
      </c>
    </row>
    <row r="151" spans="1:17" x14ac:dyDescent="0.15">
      <c r="A151" s="9">
        <v>42766</v>
      </c>
      <c r="B151" s="8">
        <v>3714</v>
      </c>
      <c r="C151" s="3">
        <v>1.11E-2</v>
      </c>
      <c r="D151" s="3"/>
      <c r="E151" s="2">
        <v>187.39</v>
      </c>
      <c r="F151" s="19">
        <v>127.78</v>
      </c>
      <c r="G151" s="19">
        <v>98.73</v>
      </c>
      <c r="H151" s="18">
        <v>8.09E-2</v>
      </c>
      <c r="I151" s="18">
        <v>4.7500000000000001E-2</v>
      </c>
      <c r="J151" s="18">
        <v>4.7600000000000003E-2</v>
      </c>
      <c r="K151" s="18"/>
      <c r="L151" s="18">
        <v>6.9099999999999995E-2</v>
      </c>
      <c r="M151" s="18">
        <v>3.6999999999999998E-2</v>
      </c>
      <c r="N151" s="18">
        <v>4.3099999999999999E-2</v>
      </c>
      <c r="O151" s="18">
        <v>4.8000000000000001E-2</v>
      </c>
      <c r="P151" s="18">
        <f>Table167[[#This Row],[ERP (T12m)]]+Table167[[#This Row],[T.Bond Rate]]</f>
        <v>5.8700000000000002E-2</v>
      </c>
      <c r="Q151" t="s">
        <v>24</v>
      </c>
    </row>
    <row r="152" spans="1:17" x14ac:dyDescent="0.15">
      <c r="A152" s="9">
        <v>42794</v>
      </c>
      <c r="B152" s="8">
        <v>3811</v>
      </c>
      <c r="C152" s="3">
        <v>1.43E-2</v>
      </c>
      <c r="D152" s="3"/>
      <c r="E152" s="2">
        <v>187.39</v>
      </c>
      <c r="F152" s="19">
        <v>127.78</v>
      </c>
      <c r="G152" s="19">
        <v>98.73</v>
      </c>
      <c r="H152" s="18">
        <v>8.4400000000000003E-2</v>
      </c>
      <c r="I152" s="18">
        <v>4.5199999999999997E-2</v>
      </c>
      <c r="J152" s="18">
        <v>4.6300000000000001E-2</v>
      </c>
      <c r="K152" s="18"/>
      <c r="L152" s="18">
        <v>6.7199999999999996E-2</v>
      </c>
      <c r="M152" s="18">
        <v>3.5999999999999997E-2</v>
      </c>
      <c r="N152" s="18">
        <v>4.19E-2</v>
      </c>
      <c r="O152" s="18">
        <v>4.5600000000000002E-2</v>
      </c>
      <c r="P152" s="18">
        <f>Table167[[#This Row],[ERP (T12m)]]+Table167[[#This Row],[T.Bond Rate]]</f>
        <v>6.0600000000000001E-2</v>
      </c>
    </row>
    <row r="153" spans="1:17" s="1" customFormat="1" x14ac:dyDescent="0.15">
      <c r="A153" s="9">
        <v>42825</v>
      </c>
      <c r="B153" s="8">
        <v>3973</v>
      </c>
      <c r="C153" s="3">
        <v>1.7500000000000002E-2</v>
      </c>
      <c r="D153" s="3"/>
      <c r="E153" s="2">
        <v>193.22</v>
      </c>
      <c r="F153" s="19">
        <v>118.65</v>
      </c>
      <c r="G153" s="19">
        <v>108.83</v>
      </c>
      <c r="H153" s="18">
        <v>8.7599999999999997E-2</v>
      </c>
      <c r="I153" s="18">
        <v>4.2200000000000001E-2</v>
      </c>
      <c r="J153" s="18">
        <v>4.1399999999999999E-2</v>
      </c>
      <c r="K153" s="18"/>
      <c r="L153" s="18">
        <v>6.6600000000000006E-2</v>
      </c>
      <c r="M153" s="18">
        <v>3.8100000000000002E-2</v>
      </c>
      <c r="N153" s="18">
        <v>3.6700000000000003E-2</v>
      </c>
      <c r="O153" s="18">
        <v>4.2599999999999999E-2</v>
      </c>
      <c r="P153" s="18">
        <f>Table167[[#This Row],[ERP (T12m)]]+Table167[[#This Row],[T.Bond Rate]]</f>
        <v>5.8900000000000001E-2</v>
      </c>
      <c r="Q153" t="s">
        <v>23</v>
      </c>
    </row>
    <row r="154" spans="1:17" x14ac:dyDescent="0.15">
      <c r="A154" s="9">
        <v>42855</v>
      </c>
      <c r="B154" s="8">
        <v>4182</v>
      </c>
      <c r="C154" s="3">
        <v>1.6299999999999999E-2</v>
      </c>
      <c r="D154" s="3"/>
      <c r="E154" s="2">
        <v>193.22</v>
      </c>
      <c r="F154" s="19">
        <v>118.65</v>
      </c>
      <c r="G154" s="19">
        <v>108.83</v>
      </c>
      <c r="H154" s="18">
        <v>8.9700000000000002E-2</v>
      </c>
      <c r="I154" s="18">
        <v>4.07E-2</v>
      </c>
      <c r="J154" s="18">
        <v>3.9899999999999998E-2</v>
      </c>
      <c r="K154" s="18"/>
      <c r="L154" s="18">
        <v>6.4199999999999993E-2</v>
      </c>
      <c r="M154" s="18">
        <v>3.6700000000000003E-2</v>
      </c>
      <c r="N154" s="18">
        <v>3.5499999999999997E-2</v>
      </c>
      <c r="O154" s="18">
        <v>4.1099999999999998E-2</v>
      </c>
      <c r="P154" s="18">
        <f>Table167[[#This Row],[ERP (T12m)]]+Table167[[#This Row],[T.Bond Rate]]</f>
        <v>5.62E-2</v>
      </c>
    </row>
    <row r="155" spans="1:17" s="1" customFormat="1" x14ac:dyDescent="0.15">
      <c r="A155" s="9">
        <v>42886</v>
      </c>
      <c r="B155" s="8">
        <v>4204</v>
      </c>
      <c r="C155" s="3">
        <v>1.5800000000000002E-2</v>
      </c>
      <c r="D155" s="3"/>
      <c r="E155" s="2">
        <v>193.22</v>
      </c>
      <c r="F155" s="19">
        <v>118.65</v>
      </c>
      <c r="G155" s="19">
        <v>108.83</v>
      </c>
      <c r="H155" s="18">
        <v>9.69E-2</v>
      </c>
      <c r="I155" s="18">
        <v>4.2000000000000003E-2</v>
      </c>
      <c r="J155" s="18">
        <v>4.1000000000000002E-2</v>
      </c>
      <c r="K155" s="18"/>
      <c r="L155" s="18">
        <v>6.59E-2</v>
      </c>
      <c r="M155" s="18">
        <v>3.7699999999999997E-2</v>
      </c>
      <c r="N155" s="18">
        <v>3.61E-2</v>
      </c>
      <c r="O155" s="18">
        <v>4.24E-2</v>
      </c>
      <c r="P155" s="18">
        <f>Table167[[#This Row],[ERP (T12m)]]+Table167[[#This Row],[T.Bond Rate]]</f>
        <v>5.6800000000000003E-2</v>
      </c>
      <c r="Q155"/>
    </row>
    <row r="156" spans="1:17" x14ac:dyDescent="0.15">
      <c r="A156" s="9">
        <v>42916</v>
      </c>
      <c r="B156" s="8">
        <v>4298</v>
      </c>
      <c r="C156" s="3">
        <v>1.47E-2</v>
      </c>
      <c r="D156" s="3"/>
      <c r="E156" s="2">
        <v>209</v>
      </c>
      <c r="F156" s="19">
        <v>116.17</v>
      </c>
      <c r="G156" s="19">
        <v>110.79</v>
      </c>
      <c r="H156" s="18">
        <v>9.7900000000000001E-2</v>
      </c>
      <c r="I156" s="18">
        <v>4.3099999999999999E-2</v>
      </c>
      <c r="J156" s="18">
        <v>3.9600000000000003E-2</v>
      </c>
      <c r="K156" s="18"/>
      <c r="L156" s="18">
        <v>7.0099999999999996E-2</v>
      </c>
      <c r="M156" s="18">
        <v>3.78E-2</v>
      </c>
      <c r="N156" s="18">
        <v>3.4799999999999998E-2</v>
      </c>
      <c r="O156" s="18">
        <v>4.3799999999999999E-2</v>
      </c>
      <c r="P156" s="18">
        <f>Table167[[#This Row],[ERP (T12m)]]+Table167[[#This Row],[T.Bond Rate]]</f>
        <v>5.4300000000000001E-2</v>
      </c>
      <c r="Q156" t="s">
        <v>23</v>
      </c>
    </row>
    <row r="157" spans="1:17" x14ac:dyDescent="0.15">
      <c r="A157" s="9">
        <v>42947</v>
      </c>
      <c r="B157" s="8">
        <v>4395</v>
      </c>
      <c r="C157" s="3">
        <v>1.23E-2</v>
      </c>
      <c r="D157" s="3"/>
      <c r="E157" s="2">
        <v>209</v>
      </c>
      <c r="F157" s="19">
        <v>116.17</v>
      </c>
      <c r="G157" s="19">
        <v>110.79</v>
      </c>
      <c r="H157" s="18">
        <v>9.7699999999999995E-2</v>
      </c>
      <c r="I157" s="18">
        <v>4.3099999999999999E-2</v>
      </c>
      <c r="J157" s="18">
        <v>3.9100000000000003E-2</v>
      </c>
      <c r="K157" s="18"/>
      <c r="L157" s="18">
        <v>6.9099999999999995E-2</v>
      </c>
      <c r="M157" s="18">
        <v>3.73E-2</v>
      </c>
      <c r="N157" s="18">
        <v>3.4700000000000002E-2</v>
      </c>
      <c r="O157" s="18">
        <v>4.3799999999999999E-2</v>
      </c>
      <c r="P157" s="18">
        <f>Table167[[#This Row],[ERP (T12m)]]+Table167[[#This Row],[T.Bond Rate]]</f>
        <v>5.1400000000000001E-2</v>
      </c>
    </row>
    <row r="158" spans="1:17" s="1" customFormat="1" x14ac:dyDescent="0.15">
      <c r="A158" s="9">
        <v>42978</v>
      </c>
      <c r="B158" s="8">
        <v>4523</v>
      </c>
      <c r="C158" s="3">
        <v>1.3100000000000001E-2</v>
      </c>
      <c r="D158" s="3"/>
      <c r="E158" s="2">
        <v>209</v>
      </c>
      <c r="F158" s="19">
        <v>116.17</v>
      </c>
      <c r="G158" s="19">
        <v>110.79</v>
      </c>
      <c r="H158" s="18">
        <v>0.1231</v>
      </c>
      <c r="I158" s="18">
        <v>4.6100000000000002E-2</v>
      </c>
      <c r="J158" s="18">
        <v>4.2099999999999999E-2</v>
      </c>
      <c r="K158" s="18"/>
      <c r="L158" s="18">
        <v>7.3999999999999996E-2</v>
      </c>
      <c r="M158" s="18">
        <v>4.02E-2</v>
      </c>
      <c r="N158" s="18">
        <v>3.8100000000000002E-2</v>
      </c>
      <c r="O158" s="18">
        <v>4.7E-2</v>
      </c>
      <c r="P158" s="18">
        <f>Table167[[#This Row],[ERP (T12m)]]+Table167[[#This Row],[T.Bond Rate]]</f>
        <v>5.5199999999999999E-2</v>
      </c>
      <c r="Q158" t="s">
        <v>25</v>
      </c>
    </row>
    <row r="159" spans="1:17" x14ac:dyDescent="0.15">
      <c r="A159" s="9">
        <v>43008</v>
      </c>
      <c r="B159" s="8">
        <v>4308</v>
      </c>
      <c r="C159" s="3">
        <v>1.52E-2</v>
      </c>
      <c r="D159" s="3"/>
      <c r="E159" s="2">
        <v>209.49</v>
      </c>
      <c r="F159" s="19">
        <v>129.76</v>
      </c>
      <c r="G159" s="19">
        <v>112.58</v>
      </c>
      <c r="H159" s="18">
        <v>0.123</v>
      </c>
      <c r="I159" s="18">
        <v>4.8399999999999999E-2</v>
      </c>
      <c r="J159" s="18">
        <v>4.87E-2</v>
      </c>
      <c r="K159" s="18"/>
      <c r="L159" s="18">
        <v>7.7100000000000002E-2</v>
      </c>
      <c r="M159" s="18">
        <v>4.2500000000000003E-2</v>
      </c>
      <c r="N159" s="18">
        <v>4.4600000000000001E-2</v>
      </c>
      <c r="O159" s="18">
        <v>4.9299999999999997E-2</v>
      </c>
      <c r="P159" s="18">
        <f>Table167[[#This Row],[ERP (T12m)]]+Table167[[#This Row],[T.Bond Rate]]</f>
        <v>6.3899999999999998E-2</v>
      </c>
      <c r="Q159" t="s">
        <v>23</v>
      </c>
    </row>
    <row r="160" spans="1:17" x14ac:dyDescent="0.15">
      <c r="A160" s="9">
        <v>43039</v>
      </c>
      <c r="B160" s="8">
        <v>4605</v>
      </c>
      <c r="C160" s="3">
        <v>1.5599999999999999E-2</v>
      </c>
      <c r="D160" s="3"/>
      <c r="E160" s="2">
        <v>209.49</v>
      </c>
      <c r="F160" s="19">
        <v>129.76</v>
      </c>
      <c r="G160" s="19">
        <v>112.58</v>
      </c>
      <c r="H160" s="18">
        <v>0.1239</v>
      </c>
      <c r="I160" s="18">
        <v>4.53E-2</v>
      </c>
      <c r="J160" s="18">
        <v>4.58E-2</v>
      </c>
      <c r="K160" s="18"/>
      <c r="L160" s="18">
        <v>7.2499999999999995E-2</v>
      </c>
      <c r="M160" s="18">
        <v>3.9899999999999998E-2</v>
      </c>
      <c r="N160" s="18">
        <v>4.2200000000000001E-2</v>
      </c>
      <c r="O160" s="18">
        <v>4.6199999999999998E-2</v>
      </c>
      <c r="P160" s="18">
        <f>Table167[[#This Row],[ERP (T12m)]]+Table167[[#This Row],[T.Bond Rate]]</f>
        <v>6.1399999999999996E-2</v>
      </c>
      <c r="Q160" t="s">
        <v>23</v>
      </c>
    </row>
    <row r="161" spans="1:17" x14ac:dyDescent="0.15">
      <c r="A161" s="9">
        <v>43069</v>
      </c>
      <c r="B161" s="8">
        <v>4567</v>
      </c>
      <c r="C161" s="3">
        <v>1.4500000000000001E-2</v>
      </c>
      <c r="D161" s="3"/>
      <c r="E161" s="2">
        <v>209.49</v>
      </c>
      <c r="F161" s="19">
        <v>129.76</v>
      </c>
      <c r="G161" s="19">
        <v>112.58</v>
      </c>
      <c r="H161" s="18">
        <v>0.13200000000000001</v>
      </c>
      <c r="I161" s="18">
        <v>4.7699999999999999E-2</v>
      </c>
      <c r="J161" s="18">
        <v>4.7899999999999998E-2</v>
      </c>
      <c r="K161" s="18"/>
      <c r="L161" s="18">
        <v>7.5600000000000001E-2</v>
      </c>
      <c r="M161" s="18">
        <v>4.1700000000000001E-2</v>
      </c>
      <c r="N161" s="18">
        <v>4.3900000000000002E-2</v>
      </c>
      <c r="O161" s="18">
        <v>4.8500000000000001E-2</v>
      </c>
      <c r="P161" s="18">
        <f>Table167[[#This Row],[ERP (T12m)]]+Table167[[#This Row],[T.Bond Rate]]</f>
        <v>6.2399999999999997E-2</v>
      </c>
      <c r="Q161" t="s">
        <v>23</v>
      </c>
    </row>
    <row r="162" spans="1:17" x14ac:dyDescent="0.15">
      <c r="A162" s="9">
        <v>43100</v>
      </c>
      <c r="B162" s="8">
        <v>4766.18</v>
      </c>
      <c r="C162" s="3">
        <v>1.5100000000000001E-2</v>
      </c>
      <c r="D162" s="3"/>
      <c r="E162" s="2">
        <v>231.8</v>
      </c>
      <c r="F162" s="19">
        <v>147.24</v>
      </c>
      <c r="G162" s="19">
        <v>113.62</v>
      </c>
      <c r="H162" s="18">
        <v>6.4699999999999994E-2</v>
      </c>
      <c r="I162" s="18">
        <v>4.9000000000000002E-2</v>
      </c>
      <c r="J162" s="18">
        <v>4.24E-2</v>
      </c>
      <c r="K162" s="18"/>
      <c r="L162" s="18">
        <v>6.6199999999999995E-2</v>
      </c>
      <c r="M162" s="18">
        <v>3.2899999999999999E-2</v>
      </c>
      <c r="N162" s="18">
        <v>3.9399999999999998E-2</v>
      </c>
      <c r="O162" s="18" t="s">
        <v>26</v>
      </c>
      <c r="P162" s="18">
        <f>Table167[[#This Row],[ERP (T12m)]]+Table167[[#This Row],[T.Bond Rate]]</f>
        <v>5.7500000000000002E-2</v>
      </c>
      <c r="Q162" t="s">
        <v>23</v>
      </c>
    </row>
    <row r="163" spans="1:17" x14ac:dyDescent="0.15">
      <c r="A163" s="9">
        <v>43131</v>
      </c>
      <c r="B163" s="8">
        <v>4515</v>
      </c>
      <c r="C163" s="3">
        <v>1.7899999999999999E-2</v>
      </c>
      <c r="D163" s="3"/>
      <c r="E163" s="2">
        <v>23.18</v>
      </c>
      <c r="F163" s="19">
        <v>147.24</v>
      </c>
      <c r="G163" s="19">
        <v>113.62</v>
      </c>
      <c r="H163" s="18">
        <v>7.1499999999999994E-2</v>
      </c>
      <c r="I163" s="18">
        <v>5.1700000000000003E-2</v>
      </c>
      <c r="J163" s="18">
        <v>4.5600000000000002E-2</v>
      </c>
      <c r="K163" s="18"/>
      <c r="L163" s="18">
        <v>7.1099999999999997E-2</v>
      </c>
      <c r="M163" s="18">
        <v>3.5299999999999998E-2</v>
      </c>
      <c r="N163" s="18">
        <v>4.3099999999999999E-2</v>
      </c>
      <c r="O163" s="18"/>
      <c r="P163" s="18">
        <f>Table167[[#This Row],[ERP (T12m)]]+Table167[[#This Row],[T.Bond Rate]]</f>
        <v>6.3500000000000001E-2</v>
      </c>
      <c r="Q163" t="s">
        <v>23</v>
      </c>
    </row>
    <row r="164" spans="1:17" x14ac:dyDescent="0.15">
      <c r="A164" s="9">
        <v>43159</v>
      </c>
      <c r="B164" s="8">
        <v>4374</v>
      </c>
      <c r="C164" s="3">
        <v>1.83E-2</v>
      </c>
      <c r="D164" s="3"/>
      <c r="E164" s="2">
        <v>231.8</v>
      </c>
      <c r="F164" s="19">
        <v>147.24</v>
      </c>
      <c r="G164" s="19">
        <v>113.62</v>
      </c>
      <c r="H164" s="18">
        <v>7.17E-2</v>
      </c>
      <c r="I164" s="18">
        <v>5.3699999999999998E-2</v>
      </c>
      <c r="J164" s="18">
        <v>4.7500000000000001E-2</v>
      </c>
      <c r="K164" s="18"/>
      <c r="L164" s="18">
        <v>7.3999999999999996E-2</v>
      </c>
      <c r="M164" s="18">
        <v>3.6799999999999999E-2</v>
      </c>
      <c r="N164" s="18">
        <v>4.4699999999999997E-2</v>
      </c>
      <c r="O164" s="18"/>
      <c r="P164" s="18">
        <f>Table167[[#This Row],[ERP (T12m)]]+Table167[[#This Row],[T.Bond Rate]]</f>
        <v>6.5799999999999997E-2</v>
      </c>
      <c r="Q164" t="s">
        <v>23</v>
      </c>
    </row>
    <row r="165" spans="1:17" x14ac:dyDescent="0.15">
      <c r="A165" s="9">
        <v>43190</v>
      </c>
      <c r="B165" s="8">
        <v>4530.41</v>
      </c>
      <c r="C165" s="3">
        <v>2.3300000000000001E-2</v>
      </c>
      <c r="D165" s="3"/>
      <c r="E165" s="2">
        <v>210.4</v>
      </c>
      <c r="F165" s="19">
        <v>165.26</v>
      </c>
      <c r="G165" s="19">
        <v>126.32</v>
      </c>
      <c r="H165" s="18">
        <v>7.3700000000000002E-2</v>
      </c>
      <c r="I165" s="18">
        <v>0.05</v>
      </c>
      <c r="J165" s="18">
        <v>4.7300000000000002E-2</v>
      </c>
      <c r="K165" s="18"/>
      <c r="L165" s="18">
        <v>5.9900000000000002E-2</v>
      </c>
      <c r="M165" s="18">
        <v>3.6299999999999999E-2</v>
      </c>
      <c r="N165" s="18">
        <v>4.5100000000000001E-2</v>
      </c>
      <c r="O165" s="18"/>
      <c r="P165" s="18">
        <f>Table167[[#This Row],[ERP (T12m)]]+Table167[[#This Row],[T.Bond Rate]]</f>
        <v>7.0599999999999996E-2</v>
      </c>
      <c r="Q165" t="s">
        <v>23</v>
      </c>
    </row>
    <row r="166" spans="1:17" s="1" customFormat="1" x14ac:dyDescent="0.15">
      <c r="A166" s="9">
        <v>43220</v>
      </c>
      <c r="B166" s="8">
        <v>4132</v>
      </c>
      <c r="C166" s="3">
        <v>2.8899999999999999E-2</v>
      </c>
      <c r="D166" s="3"/>
      <c r="E166" s="2">
        <v>210.4</v>
      </c>
      <c r="F166" s="19">
        <v>165.26</v>
      </c>
      <c r="G166" s="19">
        <v>126.32</v>
      </c>
      <c r="H166" s="18">
        <v>7.6700000000000004E-2</v>
      </c>
      <c r="I166" s="18">
        <v>5.2299999999999999E-2</v>
      </c>
      <c r="J166" s="18">
        <v>5.1400000000000001E-2</v>
      </c>
      <c r="K166" s="18"/>
      <c r="L166" s="18">
        <v>6.5199999999999994E-2</v>
      </c>
      <c r="M166" s="18">
        <v>3.95E-2</v>
      </c>
      <c r="N166" s="18">
        <v>4.8899999999999999E-2</v>
      </c>
      <c r="O166" s="18"/>
      <c r="P166" s="18">
        <f>Table167[[#This Row],[ERP (T12m)]]+Table167[[#This Row],[T.Bond Rate]]</f>
        <v>8.0299999999999996E-2</v>
      </c>
      <c r="Q166" t="s">
        <v>23</v>
      </c>
    </row>
    <row r="167" spans="1:17" s="1" customFormat="1" x14ac:dyDescent="0.15">
      <c r="A167" s="9">
        <v>43251</v>
      </c>
      <c r="B167" s="8">
        <v>4132</v>
      </c>
      <c r="C167" s="3">
        <v>2.86E-2</v>
      </c>
      <c r="D167" s="3"/>
      <c r="E167" s="2">
        <v>210.4</v>
      </c>
      <c r="F167" s="19">
        <v>165.26</v>
      </c>
      <c r="G167" s="19">
        <v>126.32</v>
      </c>
      <c r="H167" s="18">
        <v>7.2999999999999995E-2</v>
      </c>
      <c r="I167" s="18">
        <v>5.1700000000000003E-2</v>
      </c>
      <c r="J167" s="18">
        <v>5.0700000000000002E-2</v>
      </c>
      <c r="K167" s="18"/>
      <c r="L167" s="18">
        <v>6.4199999999999993E-2</v>
      </c>
      <c r="M167" s="18">
        <v>3.8899999999999997E-2</v>
      </c>
      <c r="N167" s="18">
        <v>4.9299999999999997E-2</v>
      </c>
      <c r="O167" s="18"/>
      <c r="P167" s="18">
        <f>Table167[[#This Row],[ERP (T12m)]]+Table167[[#This Row],[T.Bond Rate]]</f>
        <v>7.9300000000000009E-2</v>
      </c>
      <c r="Q167" t="s">
        <v>23</v>
      </c>
    </row>
    <row r="168" spans="1:17" s="1" customFormat="1" x14ac:dyDescent="0.15">
      <c r="A168" s="9">
        <v>43281</v>
      </c>
      <c r="B168" s="8">
        <v>3785.38</v>
      </c>
      <c r="C168" s="3">
        <v>3.0200000000000001E-2</v>
      </c>
      <c r="D168" s="3"/>
      <c r="E168" s="2">
        <v>175.8</v>
      </c>
      <c r="F168" s="19">
        <v>191.83</v>
      </c>
      <c r="G168" s="19">
        <v>126.44</v>
      </c>
      <c r="H168" s="18">
        <v>7.7899999999999997E-2</v>
      </c>
      <c r="I168" s="18">
        <v>5.6899999999999999E-2</v>
      </c>
      <c r="J168" s="18">
        <v>6.0100000000000001E-2</v>
      </c>
      <c r="K168" s="18"/>
      <c r="L168" s="18">
        <v>5.8999999999999997E-2</v>
      </c>
      <c r="M168" s="18">
        <v>4.2700000000000002E-2</v>
      </c>
      <c r="N168" s="18">
        <v>5.6599999999999998E-2</v>
      </c>
      <c r="O168" s="18"/>
      <c r="P168" s="18">
        <f>Table167[[#This Row],[ERP (T12m)]]+Table167[[#This Row],[T.Bond Rate]]</f>
        <v>9.0300000000000005E-2</v>
      </c>
      <c r="Q168" t="s">
        <v>23</v>
      </c>
    </row>
    <row r="169" spans="1:17" x14ac:dyDescent="0.15">
      <c r="A169" s="9">
        <v>43312</v>
      </c>
      <c r="B169" s="8">
        <v>4130</v>
      </c>
      <c r="C169" s="3">
        <v>2.6499999999999999E-2</v>
      </c>
      <c r="D169" s="3"/>
      <c r="E169" s="2">
        <v>175.8</v>
      </c>
      <c r="F169" s="19">
        <v>191.83</v>
      </c>
      <c r="G169" s="19">
        <v>126.44</v>
      </c>
      <c r="H169" s="18">
        <v>7.0699999999999999E-2</v>
      </c>
      <c r="I169" s="18">
        <v>5.2600000000000001E-2</v>
      </c>
      <c r="J169" s="18">
        <v>5.4199999999999998E-2</v>
      </c>
      <c r="K169" s="18"/>
      <c r="L169" s="18">
        <v>5.33E-2</v>
      </c>
      <c r="M169" s="18">
        <v>3.85E-2</v>
      </c>
      <c r="N169" s="18">
        <v>5.1700000000000003E-2</v>
      </c>
      <c r="O169" s="18"/>
      <c r="P169" s="18">
        <f>Table167[[#This Row],[ERP (T12m)]]+Table167[[#This Row],[T.Bond Rate]]</f>
        <v>8.0699999999999994E-2</v>
      </c>
      <c r="Q169" t="s">
        <v>23</v>
      </c>
    </row>
    <row r="170" spans="1:17" x14ac:dyDescent="0.15">
      <c r="A170" s="9">
        <v>43343</v>
      </c>
      <c r="B170" s="8">
        <v>3955</v>
      </c>
      <c r="C170" s="3">
        <v>3.1899999999999998E-2</v>
      </c>
      <c r="D170" s="3"/>
      <c r="E170" s="2">
        <v>175.8</v>
      </c>
      <c r="F170" s="19">
        <v>191.83</v>
      </c>
      <c r="G170" s="19">
        <v>126.44</v>
      </c>
      <c r="H170" s="18">
        <v>6.6199999999999995E-2</v>
      </c>
      <c r="I170" s="18">
        <v>5.0999999999999997E-2</v>
      </c>
      <c r="J170" s="18">
        <v>5.45E-2</v>
      </c>
      <c r="K170" s="18"/>
      <c r="L170" s="18">
        <v>5.3499999999999999E-2</v>
      </c>
      <c r="M170" s="18">
        <v>3.8699999999999998E-2</v>
      </c>
      <c r="N170" s="18">
        <v>5.1799999999999999E-2</v>
      </c>
      <c r="O170" s="18"/>
      <c r="P170" s="18">
        <f>Table167[[#This Row],[ERP (T12m)]]+Table167[[#This Row],[T.Bond Rate]]</f>
        <v>8.6400000000000005E-2</v>
      </c>
      <c r="Q170" t="s">
        <v>23</v>
      </c>
    </row>
    <row r="171" spans="1:17" x14ac:dyDescent="0.15">
      <c r="A171" s="9">
        <v>43373</v>
      </c>
      <c r="B171" s="8">
        <v>3596</v>
      </c>
      <c r="C171" s="3">
        <v>3.8199999999999998E-2</v>
      </c>
      <c r="D171" s="3"/>
      <c r="E171" s="2">
        <v>166.5</v>
      </c>
      <c r="F171" s="19">
        <v>183.6</v>
      </c>
      <c r="G171" s="19">
        <v>126.1</v>
      </c>
      <c r="H171" s="18">
        <v>6.7199999999999996E-2</v>
      </c>
      <c r="I171" s="18">
        <v>5.2999999999999999E-2</v>
      </c>
      <c r="J171" s="18">
        <v>6.2100000000000002E-2</v>
      </c>
      <c r="K171" s="18"/>
      <c r="L171" s="18">
        <v>5.6399999999999999E-2</v>
      </c>
      <c r="M171" s="18">
        <v>4.2799999999999998E-2</v>
      </c>
      <c r="N171" s="18">
        <v>5.91E-2</v>
      </c>
      <c r="O171" s="18"/>
      <c r="P171" s="18">
        <f>Table167[[#This Row],[ERP (T12m)]]+Table167[[#This Row],[T.Bond Rate]]</f>
        <v>0.1003</v>
      </c>
      <c r="Q171" t="s">
        <v>23</v>
      </c>
    </row>
    <row r="172" spans="1:17" x14ac:dyDescent="0.15">
      <c r="A172" s="9">
        <v>43404</v>
      </c>
      <c r="B172" s="8">
        <v>3872</v>
      </c>
      <c r="C172" s="3">
        <v>4.0500000000000001E-2</v>
      </c>
      <c r="D172" s="3"/>
      <c r="E172" s="2">
        <v>166.5</v>
      </c>
      <c r="F172" s="19">
        <v>183.6</v>
      </c>
      <c r="G172" s="19">
        <v>126.1</v>
      </c>
      <c r="H172" s="18">
        <v>5.7500000000000002E-2</v>
      </c>
      <c r="I172" s="18">
        <v>4.5900000000000003E-2</v>
      </c>
      <c r="J172" s="18">
        <v>5.4800000000000001E-2</v>
      </c>
      <c r="K172" s="18"/>
      <c r="L172" s="18">
        <v>4.9700000000000001E-2</v>
      </c>
      <c r="M172" s="18">
        <v>3.7699999999999997E-2</v>
      </c>
      <c r="N172" s="18">
        <v>5.2299999999999999E-2</v>
      </c>
      <c r="O172" s="18"/>
      <c r="P172" s="18">
        <f>Table167[[#This Row],[ERP (T12m)]]+Table167[[#This Row],[T.Bond Rate]]</f>
        <v>9.5299999999999996E-2</v>
      </c>
      <c r="Q172" t="s">
        <v>23</v>
      </c>
    </row>
    <row r="173" spans="1:17" x14ac:dyDescent="0.15">
      <c r="A173" s="9">
        <v>43434</v>
      </c>
      <c r="B173" s="8">
        <v>4080</v>
      </c>
      <c r="C173" s="3">
        <v>3.61E-2</v>
      </c>
      <c r="D173" s="3"/>
      <c r="E173" s="2">
        <v>166.5</v>
      </c>
      <c r="F173" s="19">
        <v>183.6</v>
      </c>
      <c r="G173" s="19">
        <v>126.1</v>
      </c>
      <c r="H173" s="18">
        <v>5.6599999999999998E-2</v>
      </c>
      <c r="I173" s="18">
        <v>4.5499999999999999E-2</v>
      </c>
      <c r="J173" s="18">
        <v>5.2600000000000001E-2</v>
      </c>
      <c r="K173" s="18"/>
      <c r="L173" s="18">
        <v>4.7800000000000002E-2</v>
      </c>
      <c r="M173" s="18">
        <v>3.6200000000000003E-2</v>
      </c>
      <c r="N173" s="18">
        <v>5.0200000000000002E-2</v>
      </c>
      <c r="O173" s="18"/>
      <c r="P173" s="18">
        <f>Table167[[#This Row],[ERP (T12m)]]+Table167[[#This Row],[T.Bond Rate]]</f>
        <v>8.8700000000000001E-2</v>
      </c>
      <c r="Q173" t="s">
        <v>23</v>
      </c>
    </row>
    <row r="174" spans="1:17" x14ac:dyDescent="0.15">
      <c r="A174" s="9">
        <v>43465</v>
      </c>
      <c r="B174" s="8">
        <v>3839.5</v>
      </c>
      <c r="C174" s="3">
        <v>3.8800000000000001E-2</v>
      </c>
      <c r="D174" s="3"/>
      <c r="E174" s="2">
        <v>179.21</v>
      </c>
      <c r="F174" s="19">
        <v>181.66</v>
      </c>
      <c r="G174" s="19">
        <v>147.57</v>
      </c>
      <c r="H174" s="18">
        <v>6.4100000000000004E-2</v>
      </c>
      <c r="I174" s="18">
        <v>5.11E-2</v>
      </c>
      <c r="J174" s="18">
        <v>5.9400000000000001E-2</v>
      </c>
      <c r="K174" s="18"/>
      <c r="L174" s="18">
        <v>5.8500000000000003E-2</v>
      </c>
      <c r="M174" s="18">
        <v>4.8300000000000003E-2</v>
      </c>
      <c r="N174" s="18">
        <v>5.6800000000000003E-2</v>
      </c>
      <c r="O174" s="18"/>
      <c r="P174" s="18">
        <f>Table167[[#This Row],[ERP (T12m)]]+Table167[[#This Row],[T.Bond Rate]]</f>
        <v>9.820000000000001E-2</v>
      </c>
      <c r="Q174" t="s">
        <v>34</v>
      </c>
    </row>
    <row r="175" spans="1:17" x14ac:dyDescent="0.15">
      <c r="A175" s="9">
        <v>43496</v>
      </c>
      <c r="B175" s="8">
        <v>4077</v>
      </c>
      <c r="C175" s="3">
        <v>3.5200000000000002E-2</v>
      </c>
      <c r="D175" s="3"/>
      <c r="E175" s="2">
        <v>179.21</v>
      </c>
      <c r="F175" s="19">
        <v>181.66</v>
      </c>
      <c r="G175" s="19">
        <v>147.57</v>
      </c>
      <c r="H175" s="18">
        <v>5.9200000000000003E-2</v>
      </c>
      <c r="I175" s="18">
        <v>4.8899999999999999E-2</v>
      </c>
      <c r="J175" s="18">
        <v>5.5399999999999998E-2</v>
      </c>
      <c r="K175" s="18"/>
      <c r="L175" s="18">
        <v>5.4600000000000003E-2</v>
      </c>
      <c r="M175" s="18">
        <v>4.4999999999999998E-2</v>
      </c>
      <c r="N175" s="18">
        <v>5.3100000000000001E-2</v>
      </c>
      <c r="O175" s="18"/>
      <c r="P175" s="18">
        <f>Table167[[#This Row],[ERP (T12m)]]+Table167[[#This Row],[T.Bond Rate]]</f>
        <v>9.06E-2</v>
      </c>
      <c r="Q175" t="s">
        <v>25</v>
      </c>
    </row>
    <row r="176" spans="1:17" x14ac:dyDescent="0.15">
      <c r="A176" s="9">
        <v>43524</v>
      </c>
      <c r="B176" s="8">
        <v>3970</v>
      </c>
      <c r="C176" s="3">
        <v>3.9199999999999999E-2</v>
      </c>
      <c r="D176" s="3"/>
      <c r="E176" s="2">
        <v>179.21</v>
      </c>
      <c r="F176" s="19">
        <v>181.66</v>
      </c>
      <c r="G176" s="19">
        <v>147.57</v>
      </c>
      <c r="H176" s="18">
        <v>5.74E-2</v>
      </c>
      <c r="I176" s="18">
        <v>4.7800000000000002E-2</v>
      </c>
      <c r="J176" s="18">
        <v>5.5800000000000002E-2</v>
      </c>
      <c r="K176" s="18"/>
      <c r="L176" s="18">
        <v>5.5E-2</v>
      </c>
      <c r="M176" s="18">
        <v>4.53E-2</v>
      </c>
      <c r="N176" s="18">
        <v>5.3400000000000003E-2</v>
      </c>
      <c r="O176" s="18"/>
      <c r="P176" s="18">
        <f>Table167[[#This Row],[ERP (T12m)]]+Table167[[#This Row],[T.Bond Rate]]</f>
        <v>9.5000000000000001E-2</v>
      </c>
      <c r="Q176" t="s">
        <v>25</v>
      </c>
    </row>
    <row r="177" spans="1:17" x14ac:dyDescent="0.15">
      <c r="A177" s="9">
        <v>43555</v>
      </c>
      <c r="B177" s="8">
        <v>4109</v>
      </c>
      <c r="C177" s="3">
        <v>3.4700000000000002E-2</v>
      </c>
      <c r="D177" s="3"/>
      <c r="E177" s="2">
        <v>187.83</v>
      </c>
      <c r="F177" s="19">
        <v>176.45</v>
      </c>
      <c r="G177" s="19">
        <v>152.69999999999999</v>
      </c>
      <c r="H177" s="18">
        <v>5.7299999999999997E-2</v>
      </c>
      <c r="I177" s="18">
        <v>4.8800000000000003E-2</v>
      </c>
      <c r="J177" s="18">
        <v>5.4399999999999997E-2</v>
      </c>
      <c r="K177" s="18"/>
      <c r="L177" s="18">
        <v>5.7200000000000001E-2</v>
      </c>
      <c r="M177" s="18">
        <v>4.6399999999999997E-2</v>
      </c>
      <c r="N177" s="18">
        <v>5.1900000000000002E-2</v>
      </c>
      <c r="O177" s="18"/>
      <c r="P177" s="18">
        <f>Table167[[#This Row],[ERP (T12m)]]+Table167[[#This Row],[T.Bond Rate]]</f>
        <v>8.9099999999999999E-2</v>
      </c>
      <c r="Q177" t="s">
        <v>34</v>
      </c>
    </row>
    <row r="178" spans="1:17" x14ac:dyDescent="0.15">
      <c r="A178" s="9">
        <v>43585</v>
      </c>
      <c r="B178" s="8">
        <v>4169</v>
      </c>
      <c r="C178" s="3">
        <v>3.4200000000000001E-2</v>
      </c>
      <c r="D178" s="3"/>
      <c r="E178" s="2">
        <v>187.83</v>
      </c>
      <c r="F178" s="19">
        <v>176.45</v>
      </c>
      <c r="G178" s="27">
        <v>152.69999999999999</v>
      </c>
      <c r="H178" s="18">
        <v>5.4199999999999998E-2</v>
      </c>
      <c r="I178" s="18">
        <v>4.7699999999999999E-2</v>
      </c>
      <c r="J178" s="18">
        <v>5.2999999999999999E-2</v>
      </c>
      <c r="K178" s="18"/>
      <c r="L178" s="18">
        <v>5.57E-2</v>
      </c>
      <c r="M178" s="18">
        <v>4.5199999999999997E-2</v>
      </c>
      <c r="N178" s="18">
        <v>5.0900000000000001E-2</v>
      </c>
      <c r="O178" s="18"/>
      <c r="P178" s="18">
        <f>Table167[[#This Row],[ERP (T12m)]]+Table167[[#This Row],[T.Bond Rate]]</f>
        <v>8.72E-2</v>
      </c>
      <c r="Q178" t="s">
        <v>25</v>
      </c>
    </row>
    <row r="179" spans="1:17" x14ac:dyDescent="0.15">
      <c r="A179" s="9">
        <v>43616</v>
      </c>
      <c r="B179" s="8">
        <v>4180</v>
      </c>
      <c r="C179" s="3">
        <v>3.6400000000000002E-2</v>
      </c>
      <c r="D179" s="3"/>
      <c r="E179" s="2">
        <v>187.83</v>
      </c>
      <c r="F179" s="19">
        <v>176.45</v>
      </c>
      <c r="G179" s="19">
        <v>152.69999999999999</v>
      </c>
      <c r="H179" s="18">
        <v>5.4300000000000001E-2</v>
      </c>
      <c r="I179" s="18">
        <v>4.65E-2</v>
      </c>
      <c r="J179" s="18">
        <v>5.2499999999999998E-2</v>
      </c>
      <c r="K179" s="18"/>
      <c r="L179" s="18">
        <v>5.5199999999999999E-2</v>
      </c>
      <c r="M179" s="18">
        <v>4.48E-2</v>
      </c>
      <c r="N179" s="18">
        <v>5.0299999999999997E-2</v>
      </c>
      <c r="O179" s="18"/>
      <c r="P179" s="18">
        <f>Table167[[#This Row],[ERP (T12m)]]+Table167[[#This Row],[T.Bond Rate]]</f>
        <v>8.8900000000000007E-2</v>
      </c>
      <c r="Q179" t="s">
        <v>25</v>
      </c>
    </row>
    <row r="180" spans="1:17" x14ac:dyDescent="0.15">
      <c r="A180" s="9">
        <v>43646</v>
      </c>
      <c r="B180" s="8">
        <v>4450</v>
      </c>
      <c r="C180" s="3">
        <v>3.8100000000000002E-2</v>
      </c>
      <c r="D180" s="3"/>
      <c r="E180" s="2">
        <v>203.42</v>
      </c>
      <c r="F180" s="19">
        <v>171.87</v>
      </c>
      <c r="G180" s="19">
        <v>152.36000000000001</v>
      </c>
      <c r="H180" s="18">
        <v>7.0800000000000002E-2</v>
      </c>
      <c r="I180" s="18">
        <v>4.5900000000000003E-2</v>
      </c>
      <c r="J180" s="18">
        <v>0.05</v>
      </c>
      <c r="K180" s="18"/>
      <c r="L180" s="18">
        <v>5.8999999999999997E-2</v>
      </c>
      <c r="M180" s="18">
        <v>4.4400000000000002E-2</v>
      </c>
      <c r="N180" s="18">
        <v>4.7800000000000002E-2</v>
      </c>
      <c r="O180" s="18"/>
      <c r="P180" s="18">
        <f>Table167[[#This Row],[ERP (T12m)]]+Table167[[#This Row],[T.Bond Rate]]</f>
        <v>8.8100000000000012E-2</v>
      </c>
      <c r="Q180" t="s">
        <v>23</v>
      </c>
    </row>
    <row r="181" spans="1:17" x14ac:dyDescent="0.15">
      <c r="A181" s="9">
        <v>43677</v>
      </c>
      <c r="B181" s="8">
        <v>4589</v>
      </c>
      <c r="C181" s="3">
        <v>3.9699999999999999E-2</v>
      </c>
      <c r="D181" s="3"/>
      <c r="E181" s="2">
        <v>203.42</v>
      </c>
      <c r="F181" s="19">
        <v>171.87</v>
      </c>
      <c r="G181" s="19">
        <v>152.36000000000001</v>
      </c>
      <c r="H181" s="18">
        <v>7.1099999999999997E-2</v>
      </c>
      <c r="I181" s="18">
        <v>4.3799999999999999E-2</v>
      </c>
      <c r="J181" s="18">
        <v>4.8300000000000003E-2</v>
      </c>
      <c r="K181" s="18"/>
      <c r="L181" s="18">
        <v>5.7000000000000002E-2</v>
      </c>
      <c r="M181" s="18">
        <v>4.2900000000000001E-2</v>
      </c>
      <c r="N181" s="18">
        <v>4.6199999999999998E-2</v>
      </c>
      <c r="O181" s="18"/>
      <c r="P181" s="18">
        <f>Table167[[#This Row],[ERP (T12m)]]+Table167[[#This Row],[T.Bond Rate]]</f>
        <v>8.7999999999999995E-2</v>
      </c>
      <c r="Q181" t="s">
        <v>25</v>
      </c>
    </row>
    <row r="182" spans="1:17" x14ac:dyDescent="0.15">
      <c r="A182" s="9">
        <v>43708</v>
      </c>
      <c r="B182" s="8">
        <v>4508</v>
      </c>
      <c r="C182" s="3">
        <v>4.1099999999999998E-2</v>
      </c>
      <c r="D182" s="3"/>
      <c r="E182" s="2">
        <v>203.42</v>
      </c>
      <c r="F182" s="19">
        <v>171.87</v>
      </c>
      <c r="G182" s="19">
        <v>152.36000000000001</v>
      </c>
      <c r="H182" s="18">
        <v>7.1400000000000005E-2</v>
      </c>
      <c r="I182" s="18">
        <v>4.3999999999999997E-2</v>
      </c>
      <c r="J182" s="18">
        <v>4.9000000000000002E-2</v>
      </c>
      <c r="K182" s="18"/>
      <c r="L182" s="18">
        <v>5.79E-2</v>
      </c>
      <c r="M182" s="18">
        <v>4.3499999999999997E-2</v>
      </c>
      <c r="N182" s="18">
        <v>4.6699999999999998E-2</v>
      </c>
      <c r="O182" s="18"/>
      <c r="P182" s="18">
        <f>Table167[[#This Row],[ERP (T12m)]]+Table167[[#This Row],[T.Bond Rate]]</f>
        <v>9.01E-2</v>
      </c>
      <c r="Q182" t="s">
        <v>25</v>
      </c>
    </row>
    <row r="183" spans="1:17" s="1" customFormat="1" x14ac:dyDescent="0.15">
      <c r="A183" s="9">
        <v>43738</v>
      </c>
      <c r="B183" s="8">
        <v>4288</v>
      </c>
      <c r="C183" s="3">
        <v>4.58E-2</v>
      </c>
      <c r="D183" s="3"/>
      <c r="E183" s="2">
        <v>196</v>
      </c>
      <c r="F183" s="19">
        <v>166.82</v>
      </c>
      <c r="G183" s="19">
        <v>152.97999999999999</v>
      </c>
      <c r="H183" s="18">
        <v>7.6300000000000007E-2</v>
      </c>
      <c r="I183" s="18">
        <v>4.4699999999999997E-2</v>
      </c>
      <c r="J183" s="18">
        <v>4.8399999999999999E-2</v>
      </c>
      <c r="K183" s="18"/>
      <c r="L183" s="18">
        <v>5.6800000000000003E-2</v>
      </c>
      <c r="M183" s="18">
        <v>4.4400000000000002E-2</v>
      </c>
      <c r="N183" s="18">
        <v>4.6100000000000002E-2</v>
      </c>
      <c r="O183" s="18"/>
      <c r="P183" s="18">
        <f>Table167[[#This Row],[ERP (T12m)]]+Table167[[#This Row],[T.Bond Rate]]</f>
        <v>9.4200000000000006E-2</v>
      </c>
      <c r="Q183" t="s">
        <v>23</v>
      </c>
    </row>
    <row r="184" spans="1:17" x14ac:dyDescent="0.15">
      <c r="A184" s="9">
        <v>43769</v>
      </c>
      <c r="B184" s="8">
        <v>4194</v>
      </c>
      <c r="C184" s="3">
        <v>4.9299999999999997E-2</v>
      </c>
      <c r="D184" s="3"/>
      <c r="E184" s="2">
        <v>196</v>
      </c>
      <c r="F184" s="19">
        <v>166.82</v>
      </c>
      <c r="G184" s="19">
        <v>152.97999999999999</v>
      </c>
      <c r="H184" s="18">
        <v>7.5800000000000006E-2</v>
      </c>
      <c r="I184" s="18">
        <v>4.3900000000000002E-2</v>
      </c>
      <c r="J184" s="18">
        <v>4.8800000000000003E-2</v>
      </c>
      <c r="K184" s="18"/>
      <c r="L184" s="18">
        <v>5.7200000000000001E-2</v>
      </c>
      <c r="M184" s="18">
        <v>4.48E-2</v>
      </c>
      <c r="N184" s="18">
        <v>4.6899999999999997E-2</v>
      </c>
      <c r="O184" s="18"/>
      <c r="P184" s="18">
        <f>Table167[[#This Row],[ERP (T12m)]]+Table167[[#This Row],[T.Bond Rate]]</f>
        <v>9.8099999999999993E-2</v>
      </c>
      <c r="Q184" t="s">
        <v>25</v>
      </c>
    </row>
    <row r="185" spans="1:17" s="1" customFormat="1" x14ac:dyDescent="0.15">
      <c r="A185" s="9">
        <v>43799</v>
      </c>
      <c r="B185" s="8">
        <v>4568</v>
      </c>
      <c r="C185" s="3">
        <v>4.3299999999999998E-2</v>
      </c>
      <c r="D185" s="3"/>
      <c r="E185" s="2">
        <v>196</v>
      </c>
      <c r="F185" s="19">
        <v>166.82</v>
      </c>
      <c r="G185" s="19">
        <v>152.97999999999999</v>
      </c>
      <c r="H185" s="18">
        <v>7.3200000000000001E-2</v>
      </c>
      <c r="I185" s="18">
        <v>4.2500000000000003E-2</v>
      </c>
      <c r="J185" s="18">
        <v>4.53E-2</v>
      </c>
      <c r="K185" s="18"/>
      <c r="L185" s="18">
        <v>5.3100000000000001E-2</v>
      </c>
      <c r="M185" s="18">
        <v>4.1500000000000002E-2</v>
      </c>
      <c r="N185" s="18">
        <v>4.3099999999999999E-2</v>
      </c>
      <c r="O185" s="18"/>
      <c r="P185" s="18">
        <f>Table167[[#This Row],[ERP (T12m)]]+Table167[[#This Row],[T.Bond Rate]]</f>
        <v>8.8599999999999998E-2</v>
      </c>
      <c r="Q185" t="s">
        <v>25</v>
      </c>
    </row>
    <row r="186" spans="1:17" s="1" customFormat="1" x14ac:dyDescent="0.15">
      <c r="A186" s="9">
        <v>43830</v>
      </c>
      <c r="B186" s="8">
        <v>4770</v>
      </c>
      <c r="C186" s="3">
        <v>3.8800000000000001E-2</v>
      </c>
      <c r="D186" s="3"/>
      <c r="E186" s="2">
        <v>218.02</v>
      </c>
      <c r="F186" s="19">
        <v>164.25</v>
      </c>
      <c r="G186" s="19">
        <v>153.13999999999999</v>
      </c>
      <c r="H186" s="18">
        <v>8.7400000000000005E-2</v>
      </c>
      <c r="I186" s="18">
        <v>4.5699999999999998E-2</v>
      </c>
      <c r="J186" s="18">
        <v>4.5999999999999999E-2</v>
      </c>
      <c r="K186" s="18"/>
      <c r="L186" s="18">
        <v>6.0699999999999997E-2</v>
      </c>
      <c r="M186" s="18">
        <v>4.2900000000000001E-2</v>
      </c>
      <c r="N186" s="18">
        <v>4.4299999999999999E-2</v>
      </c>
      <c r="O186" s="18"/>
      <c r="P186" s="18">
        <f>Table167[[#This Row],[ERP (T12m)]]+Table167[[#This Row],[T.Bond Rate]]</f>
        <v>8.48E-2</v>
      </c>
      <c r="Q186" t="s">
        <v>34</v>
      </c>
    </row>
    <row r="187" spans="1:17" s="1" customFormat="1" x14ac:dyDescent="0.15">
      <c r="A187" s="9">
        <v>43861</v>
      </c>
      <c r="B187" s="8">
        <v>4846</v>
      </c>
      <c r="C187" s="3">
        <v>3.9399999999999998E-2</v>
      </c>
      <c r="D187" s="3"/>
      <c r="E187" s="2">
        <v>218.02</v>
      </c>
      <c r="F187" s="19">
        <v>164.25</v>
      </c>
      <c r="G187" s="19">
        <v>153.13999999999999</v>
      </c>
      <c r="H187" s="18">
        <v>8.5300000000000001E-2</v>
      </c>
      <c r="I187" s="18">
        <v>4.4499999999999998E-2</v>
      </c>
      <c r="J187" s="18">
        <v>4.4999999999999998E-2</v>
      </c>
      <c r="K187" s="18"/>
      <c r="L187" s="18">
        <v>5.9499999999999997E-2</v>
      </c>
      <c r="M187" s="18">
        <v>4.2000000000000003E-2</v>
      </c>
      <c r="N187" s="18">
        <v>4.3099999999999999E-2</v>
      </c>
      <c r="O187" s="18"/>
      <c r="P187" s="18">
        <f>Table167[[#This Row],[ERP (T12m)]]+Table167[[#This Row],[T.Bond Rate]]</f>
        <v>8.4400000000000003E-2</v>
      </c>
      <c r="Q187" t="s">
        <v>25</v>
      </c>
    </row>
    <row r="188" spans="1:17" s="1" customFormat="1" x14ac:dyDescent="0.15">
      <c r="A188" s="9">
        <v>43890</v>
      </c>
      <c r="B188" s="8">
        <v>5096</v>
      </c>
      <c r="C188" s="3">
        <v>4.2700000000000002E-2</v>
      </c>
      <c r="D188" s="3"/>
      <c r="E188" s="2">
        <v>218.02</v>
      </c>
      <c r="F188" s="19">
        <v>164.25</v>
      </c>
      <c r="G188" s="19">
        <v>153.13999999999999</v>
      </c>
      <c r="H188" s="18">
        <v>8.8999999999999996E-2</v>
      </c>
      <c r="I188" s="18">
        <v>4.1799999999999997E-2</v>
      </c>
      <c r="J188" s="18">
        <v>4.3299999999999998E-2</v>
      </c>
      <c r="K188" s="18"/>
      <c r="L188" s="18">
        <v>5.7200000000000001E-2</v>
      </c>
      <c r="M188" s="18">
        <v>4.0399999999999998E-2</v>
      </c>
      <c r="N188" s="18">
        <v>4.1399999999999999E-2</v>
      </c>
      <c r="O188" s="18"/>
      <c r="P188" s="18">
        <f>Table167[[#This Row],[ERP (T12m)]]+Table167[[#This Row],[T.Bond Rate]]</f>
        <v>8.5999999999999993E-2</v>
      </c>
      <c r="Q188" t="s">
        <v>25</v>
      </c>
    </row>
    <row r="189" spans="1:17" s="1" customFormat="1" x14ac:dyDescent="0.15">
      <c r="A189" s="9">
        <v>43921</v>
      </c>
      <c r="B189" s="8">
        <v>5254</v>
      </c>
      <c r="C189" s="3">
        <v>4.2099999999999999E-2</v>
      </c>
      <c r="D189" s="3"/>
      <c r="E189" s="2">
        <v>233.26</v>
      </c>
      <c r="F189" s="19">
        <v>164.79</v>
      </c>
      <c r="G189" s="19">
        <v>159.33000000000001</v>
      </c>
      <c r="H189" s="18">
        <v>9.0499999999999997E-2</v>
      </c>
      <c r="I189" s="18">
        <v>4.1300000000000003E-2</v>
      </c>
      <c r="J189" s="18">
        <v>4.2299999999999997E-2</v>
      </c>
      <c r="K189" s="18"/>
      <c r="L189" s="18">
        <v>5.9499999999999997E-2</v>
      </c>
      <c r="M189" s="18">
        <v>4.1099999999999998E-2</v>
      </c>
      <c r="N189" s="18">
        <v>4.0300000000000002E-2</v>
      </c>
      <c r="O189" s="18"/>
      <c r="P189" s="18">
        <f>Table167[[#This Row],[ERP (T12m)]]+Table167[[#This Row],[T.Bond Rate]]</f>
        <v>8.4400000000000003E-2</v>
      </c>
      <c r="Q189" t="s">
        <v>23</v>
      </c>
    </row>
    <row r="190" spans="1:17" s="1" customFormat="1" x14ac:dyDescent="0.15">
      <c r="A190" s="9">
        <v>43951</v>
      </c>
      <c r="B190" s="8">
        <v>5036</v>
      </c>
      <c r="C190" s="3">
        <v>4.6899999999999997E-2</v>
      </c>
      <c r="D190" s="3"/>
      <c r="E190" s="2">
        <v>233.26</v>
      </c>
      <c r="F190" s="19">
        <v>164.79</v>
      </c>
      <c r="G190" s="19">
        <v>159.33000000000001</v>
      </c>
      <c r="H190" s="18">
        <v>9.3899999999999997E-2</v>
      </c>
      <c r="I190" s="18">
        <v>4.1500000000000002E-2</v>
      </c>
      <c r="J190" s="18">
        <v>4.3999999999999997E-2</v>
      </c>
      <c r="K190" s="18"/>
      <c r="L190" s="18">
        <v>6.1899999999999997E-2</v>
      </c>
      <c r="M190" s="18">
        <v>4.2599999999999999E-2</v>
      </c>
      <c r="N190" s="18">
        <v>4.2299999999999997E-2</v>
      </c>
      <c r="O190" s="18"/>
      <c r="P190" s="18">
        <f>Table167[[#This Row],[ERP (T12m)]]+Table167[[#This Row],[T.Bond Rate]]</f>
        <v>9.0899999999999995E-2</v>
      </c>
      <c r="Q190" t="s">
        <v>25</v>
      </c>
    </row>
    <row r="191" spans="1:17" s="1" customFormat="1" x14ac:dyDescent="0.15">
      <c r="A191" s="9">
        <v>43982</v>
      </c>
      <c r="B191" s="8">
        <v>5277.51</v>
      </c>
      <c r="C191" s="3">
        <v>4.3799999999999999E-2</v>
      </c>
      <c r="D191" s="3"/>
      <c r="E191" s="2">
        <v>233.26</v>
      </c>
      <c r="F191" s="19">
        <v>164.79</v>
      </c>
      <c r="G191" s="19">
        <v>159.33000000000001</v>
      </c>
      <c r="H191" s="18">
        <v>9.5299999999999996E-2</v>
      </c>
      <c r="I191" s="18">
        <v>4.1200000000000001E-2</v>
      </c>
      <c r="J191" s="18">
        <v>4.2700000000000002E-2</v>
      </c>
      <c r="K191" s="18"/>
      <c r="L191" s="18">
        <v>6.0100000000000001E-2</v>
      </c>
      <c r="M191" s="18">
        <v>4.1300000000000003E-2</v>
      </c>
      <c r="N191" s="18">
        <v>4.0599999999999997E-2</v>
      </c>
      <c r="O191" s="18"/>
      <c r="P191" s="18">
        <f>Table167[[#This Row],[ERP (T12m)]]+Table167[[#This Row],[T.Bond Rate]]</f>
        <v>8.6499999999999994E-2</v>
      </c>
      <c r="Q191" t="s">
        <v>25</v>
      </c>
    </row>
    <row r="192" spans="1:17" s="1" customFormat="1" ht="12" customHeight="1" x14ac:dyDescent="0.15">
      <c r="A192" s="9">
        <v>44012</v>
      </c>
      <c r="B192" s="8">
        <v>5460.48</v>
      </c>
      <c r="C192" s="3">
        <v>4.36E-2</v>
      </c>
      <c r="D192" s="3"/>
      <c r="E192" s="2">
        <v>242.42</v>
      </c>
      <c r="F192" s="19">
        <v>167.9</v>
      </c>
      <c r="G192" s="19">
        <v>159.65</v>
      </c>
      <c r="H192" s="18">
        <v>9.4700000000000006E-2</v>
      </c>
      <c r="I192" s="18">
        <v>3.9800000000000002E-2</v>
      </c>
      <c r="J192" s="18">
        <v>4.1200000000000001E-2</v>
      </c>
      <c r="K192" s="18"/>
      <c r="L192" s="18">
        <v>5.8999999999999997E-2</v>
      </c>
      <c r="M192" s="18">
        <v>3.9199999999999999E-2</v>
      </c>
      <c r="N192" s="18">
        <v>3.9199999999999999E-2</v>
      </c>
      <c r="O192" s="18"/>
      <c r="P192" s="18">
        <f>Table167[[#This Row],[ERP (T12m)]]+Table167[[#This Row],[T.Bond Rate]]</f>
        <v>8.48E-2</v>
      </c>
      <c r="Q192" t="s">
        <v>25</v>
      </c>
    </row>
    <row r="193" spans="1:17" x14ac:dyDescent="0.15">
      <c r="A193" s="9">
        <v>44043</v>
      </c>
      <c r="B193" s="8">
        <v>5522</v>
      </c>
      <c r="C193" s="3">
        <v>4.0899999999999999E-2</v>
      </c>
      <c r="D193" s="3"/>
      <c r="E193" s="2">
        <v>242.42</v>
      </c>
      <c r="F193" s="19">
        <v>167.9</v>
      </c>
      <c r="G193" s="19">
        <v>159.65</v>
      </c>
      <c r="H193" s="18">
        <v>9.5100000000000004E-2</v>
      </c>
      <c r="I193" s="18">
        <v>4.0599999999999997E-2</v>
      </c>
      <c r="J193" s="18">
        <v>4.1200000000000001E-2</v>
      </c>
      <c r="K193" s="18"/>
      <c r="L193" s="18">
        <v>5.91E-2</v>
      </c>
      <c r="M193" s="18">
        <v>3.9199999999999999E-2</v>
      </c>
      <c r="N193" s="18">
        <v>3.9600000000000003E-2</v>
      </c>
      <c r="O193" s="18"/>
      <c r="P193" s="18">
        <f>Table167[[#This Row],[ERP (T12m)]]+Table167[[#This Row],[T.Bond Rate]]</f>
        <v>8.2100000000000006E-2</v>
      </c>
      <c r="Q193" t="s">
        <v>25</v>
      </c>
    </row>
    <row r="194" spans="1:17" s="21" customFormat="1" x14ac:dyDescent="0.15">
      <c r="A194" s="16" t="s">
        <v>37</v>
      </c>
      <c r="B194" s="17" t="s">
        <v>54</v>
      </c>
      <c r="C194" s="18" t="s">
        <v>38</v>
      </c>
      <c r="D194" s="18"/>
      <c r="E194" s="19" t="s">
        <v>39</v>
      </c>
      <c r="F194" s="19" t="s">
        <v>40</v>
      </c>
      <c r="G194" s="19" t="s">
        <v>41</v>
      </c>
      <c r="H194" s="18" t="s">
        <v>42</v>
      </c>
      <c r="I194" s="18" t="s">
        <v>43</v>
      </c>
      <c r="J194" s="18" t="s">
        <v>44</v>
      </c>
      <c r="K194" s="18"/>
      <c r="L194" s="18" t="s">
        <v>45</v>
      </c>
      <c r="M194" s="18" t="s">
        <v>46</v>
      </c>
      <c r="N194" s="18" t="s">
        <v>47</v>
      </c>
      <c r="O194" s="18"/>
      <c r="P194" s="18">
        <f>Table167[[#Totals],[ERP (T12m)]]+Table167[[#Totals],[T.Bond Rate]]</f>
        <v>7.9600000000000004E-2</v>
      </c>
      <c r="Q194" s="20" t="s">
        <v>25</v>
      </c>
    </row>
    <row r="195" spans="1:17" ht="14" x14ac:dyDescent="0.2">
      <c r="A195" s="9">
        <v>44104</v>
      </c>
      <c r="B195" s="8">
        <v>5762</v>
      </c>
      <c r="C195" s="3">
        <v>3.8100000000000002E-2</v>
      </c>
      <c r="D195" s="3"/>
      <c r="E195" s="1">
        <v>242.42</v>
      </c>
      <c r="F195" s="19">
        <v>167.9</v>
      </c>
      <c r="G195" s="21">
        <v>159.65</v>
      </c>
      <c r="H195" s="18">
        <v>8.48E-2</v>
      </c>
      <c r="I195" s="18">
        <v>3.9600000000000003E-2</v>
      </c>
      <c r="J195" s="18">
        <v>3.9399999999999998E-2</v>
      </c>
      <c r="K195" s="18"/>
      <c r="L195" s="18">
        <v>5.9799999999999999E-2</v>
      </c>
      <c r="M195" s="18">
        <v>3.7499999999999999E-2</v>
      </c>
      <c r="N195" s="18">
        <v>3.7600000000000001E-2</v>
      </c>
      <c r="P195" s="22">
        <f t="shared" ref="P195:P215" si="0">C195+J195</f>
        <v>7.7499999999999999E-2</v>
      </c>
      <c r="Q195" t="s">
        <v>25</v>
      </c>
    </row>
    <row r="196" spans="1:17" ht="14" x14ac:dyDescent="0.2">
      <c r="A196" s="9">
        <v>44135</v>
      </c>
      <c r="B196" s="8">
        <v>5705</v>
      </c>
      <c r="C196" s="3">
        <v>4.2799999999999998E-2</v>
      </c>
      <c r="D196" s="3"/>
      <c r="E196" s="1">
        <v>255.82</v>
      </c>
      <c r="F196" s="19">
        <v>176.38</v>
      </c>
      <c r="G196" s="21">
        <v>159.91999999999999</v>
      </c>
      <c r="H196" s="18">
        <v>9.7799999999999998E-2</v>
      </c>
      <c r="I196" s="18">
        <v>4.0599999999999997E-2</v>
      </c>
      <c r="J196" s="18">
        <v>4.3099999999999999E-2</v>
      </c>
      <c r="K196" s="18"/>
      <c r="L196" s="18">
        <v>6.2199999999999998E-2</v>
      </c>
      <c r="M196" s="18">
        <v>3.9100000000000003E-2</v>
      </c>
      <c r="N196" s="18">
        <v>4.19E-2</v>
      </c>
      <c r="P196" s="22">
        <f t="shared" si="0"/>
        <v>8.5900000000000004E-2</v>
      </c>
      <c r="Q196" t="s">
        <v>23</v>
      </c>
    </row>
    <row r="197" spans="1:17" ht="14" x14ac:dyDescent="0.2">
      <c r="A197" s="9">
        <v>44165</v>
      </c>
      <c r="B197" s="8">
        <v>6032</v>
      </c>
      <c r="C197" s="3">
        <v>4.1799999999999997E-2</v>
      </c>
      <c r="D197" s="3"/>
      <c r="E197" s="1">
        <v>255.82</v>
      </c>
      <c r="F197" s="19">
        <v>176.38</v>
      </c>
      <c r="G197" s="21">
        <v>159.91999999999999</v>
      </c>
      <c r="H197" s="18">
        <v>9.5500000000000002E-2</v>
      </c>
      <c r="I197" s="18">
        <v>3.85E-2</v>
      </c>
      <c r="J197" s="18">
        <v>4.07E-2</v>
      </c>
      <c r="K197" s="18"/>
      <c r="L197" s="18">
        <v>5.8700000000000002E-2</v>
      </c>
      <c r="M197" s="18">
        <v>3.6900000000000002E-2</v>
      </c>
      <c r="N197" s="18">
        <v>3.8899999999999997E-2</v>
      </c>
      <c r="P197" s="22">
        <f t="shared" si="0"/>
        <v>8.249999999999999E-2</v>
      </c>
      <c r="Q197" t="s">
        <v>25</v>
      </c>
    </row>
    <row r="198" spans="1:17" ht="14" x14ac:dyDescent="0.2">
      <c r="A198" s="9">
        <v>44196</v>
      </c>
      <c r="B198" s="12">
        <v>5882</v>
      </c>
      <c r="C198" s="3">
        <v>4.58E-2</v>
      </c>
      <c r="D198" s="3"/>
      <c r="E198" s="1">
        <v>261.11</v>
      </c>
      <c r="F198" s="19">
        <v>182.79</v>
      </c>
      <c r="G198" s="21">
        <v>160.5</v>
      </c>
      <c r="H198" s="18">
        <v>9.5699999999999993E-2</v>
      </c>
      <c r="I198" s="18">
        <v>0.04</v>
      </c>
      <c r="J198" s="18">
        <v>4.3299999999999998E-2</v>
      </c>
      <c r="K198" s="18"/>
      <c r="L198" s="18">
        <v>6.1499999999999999E-2</v>
      </c>
      <c r="M198" s="18">
        <v>3.8100000000000002E-2</v>
      </c>
      <c r="N198" s="18">
        <v>4.1500000000000002E-2</v>
      </c>
      <c r="P198" s="22">
        <f t="shared" si="0"/>
        <v>8.9099999999999999E-2</v>
      </c>
      <c r="Q198" t="s">
        <v>23</v>
      </c>
    </row>
    <row r="199" spans="1:17" ht="14" x14ac:dyDescent="0.2">
      <c r="A199" s="9">
        <v>44227</v>
      </c>
      <c r="B199" s="8">
        <v>6041</v>
      </c>
      <c r="C199" s="3">
        <v>4.5400000000000003E-2</v>
      </c>
      <c r="D199" s="3"/>
      <c r="E199" s="1">
        <v>261.11</v>
      </c>
      <c r="F199" s="19">
        <v>182.79</v>
      </c>
      <c r="G199" s="21">
        <v>160.5</v>
      </c>
      <c r="H199" s="18">
        <v>9.64E-2</v>
      </c>
      <c r="I199" s="18">
        <v>3.95E-2</v>
      </c>
      <c r="J199" s="18">
        <v>4.2700000000000002E-2</v>
      </c>
      <c r="K199" s="18"/>
      <c r="L199" s="18">
        <v>6.0600000000000001E-2</v>
      </c>
      <c r="M199" s="18">
        <v>3.7499999999999999E-2</v>
      </c>
      <c r="N199" s="18">
        <v>4.0599999999999997E-2</v>
      </c>
      <c r="P199" s="23">
        <f t="shared" si="0"/>
        <v>8.8100000000000012E-2</v>
      </c>
      <c r="Q199" t="s">
        <v>25</v>
      </c>
    </row>
    <row r="200" spans="1:17" ht="14" x14ac:dyDescent="0.2">
      <c r="A200" s="9">
        <v>44255</v>
      </c>
      <c r="B200" s="8">
        <v>5955</v>
      </c>
      <c r="C200" s="3">
        <v>4.2200000000000001E-2</v>
      </c>
      <c r="D200" s="3"/>
      <c r="E200" s="1">
        <v>261.11</v>
      </c>
      <c r="F200" s="19">
        <v>182.79</v>
      </c>
      <c r="G200" s="21">
        <v>160.5</v>
      </c>
      <c r="H200" s="18">
        <v>9.1999999999999998E-2</v>
      </c>
      <c r="I200" s="18">
        <v>4.1200000000000001E-2</v>
      </c>
      <c r="J200" s="18">
        <v>4.3499999999999997E-2</v>
      </c>
      <c r="K200" s="18"/>
      <c r="L200" s="18">
        <v>6.1800000000000001E-2</v>
      </c>
      <c r="M200" s="18">
        <v>3.8300000000000001E-2</v>
      </c>
      <c r="N200" s="18">
        <v>4.0899999999999999E-2</v>
      </c>
      <c r="P200" s="23">
        <f t="shared" si="0"/>
        <v>8.5699999999999998E-2</v>
      </c>
      <c r="Q200" t="s">
        <v>25</v>
      </c>
    </row>
    <row r="201" spans="1:17" x14ac:dyDescent="0.15">
      <c r="A201" s="9">
        <v>44286</v>
      </c>
      <c r="B201" s="8">
        <v>5581</v>
      </c>
      <c r="C201" s="3">
        <v>4.24E-2</v>
      </c>
      <c r="D201" s="3"/>
      <c r="E201" s="1">
        <v>247.76</v>
      </c>
      <c r="F201" s="19">
        <v>185.64</v>
      </c>
      <c r="G201" s="21">
        <v>160.93</v>
      </c>
      <c r="H201" s="18">
        <v>9.1999999999999998E-2</v>
      </c>
      <c r="I201" s="18">
        <v>4.4299999999999999E-2</v>
      </c>
      <c r="J201" s="18">
        <v>4.6100000000000002E-2</v>
      </c>
      <c r="K201" s="18"/>
      <c r="L201" s="18">
        <v>5.91E-2</v>
      </c>
      <c r="M201" s="18">
        <v>4.07E-2</v>
      </c>
      <c r="N201" s="18">
        <v>4.3299999999999998E-2</v>
      </c>
      <c r="P201" s="21">
        <f t="shared" si="0"/>
        <v>8.8499999999999995E-2</v>
      </c>
      <c r="Q201" t="s">
        <v>23</v>
      </c>
    </row>
    <row r="202" spans="1:17" x14ac:dyDescent="0.15">
      <c r="A202" s="9">
        <v>44316</v>
      </c>
      <c r="B202" s="8">
        <v>5569</v>
      </c>
      <c r="C202" s="3">
        <v>4.1700000000000001E-2</v>
      </c>
      <c r="D202" s="3"/>
      <c r="E202" s="1">
        <v>247.76</v>
      </c>
      <c r="F202" s="19">
        <v>185.64</v>
      </c>
      <c r="G202" s="21">
        <v>160.93</v>
      </c>
      <c r="H202" s="18">
        <v>8.8300000000000003E-2</v>
      </c>
      <c r="I202" s="18">
        <v>4.41E-2</v>
      </c>
      <c r="J202" s="18">
        <v>4.58E-2</v>
      </c>
      <c r="K202" s="18"/>
      <c r="L202" s="18">
        <v>5.8599999999999999E-2</v>
      </c>
      <c r="M202" s="18">
        <v>4.0300000000000002E-2</v>
      </c>
      <c r="N202" s="18">
        <v>4.3400000000000001E-2</v>
      </c>
      <c r="P202" s="21">
        <f t="shared" si="0"/>
        <v>8.7499999999999994E-2</v>
      </c>
      <c r="Q202" t="s">
        <v>25</v>
      </c>
    </row>
    <row r="203" spans="1:17" x14ac:dyDescent="0.15">
      <c r="A203" s="9">
        <v>44347</v>
      </c>
      <c r="B203" s="8">
        <v>5911.69</v>
      </c>
      <c r="C203" s="3">
        <v>4.41E-2</v>
      </c>
      <c r="D203" s="3">
        <v>4.0099999999999997E-2</v>
      </c>
      <c r="E203" s="1">
        <v>247.76</v>
      </c>
      <c r="F203" s="19">
        <v>185.64</v>
      </c>
      <c r="G203" s="21">
        <v>160.93</v>
      </c>
      <c r="H203" s="18">
        <v>8.5699999999999998E-2</v>
      </c>
      <c r="I203" s="18">
        <v>4.02E-2</v>
      </c>
      <c r="J203" s="18">
        <v>4.2299999999999997E-2</v>
      </c>
      <c r="K203" s="18">
        <v>4.6300000000000001E-2</v>
      </c>
      <c r="L203" s="18">
        <v>5.4300000000000001E-2</v>
      </c>
      <c r="M203" s="18">
        <v>3.73E-2</v>
      </c>
      <c r="N203" s="18">
        <v>3.9600000000000003E-2</v>
      </c>
      <c r="P203" s="21">
        <f t="shared" si="0"/>
        <v>8.6400000000000005E-2</v>
      </c>
      <c r="Q203" t="s">
        <v>55</v>
      </c>
    </row>
    <row r="204" spans="1:17" x14ac:dyDescent="0.15">
      <c r="A204" s="9">
        <v>44377</v>
      </c>
      <c r="B204" s="8">
        <v>6204</v>
      </c>
      <c r="C204" s="3">
        <v>4.24E-2</v>
      </c>
      <c r="D204" s="3">
        <v>3.8399999999999997E-2</v>
      </c>
      <c r="E204" s="1">
        <v>265.37</v>
      </c>
      <c r="F204" s="19">
        <v>193.81</v>
      </c>
      <c r="G204" s="21">
        <v>163.62</v>
      </c>
      <c r="H204" s="18">
        <v>8.6099999999999996E-2</v>
      </c>
      <c r="I204" s="18">
        <v>3.9399999999999998E-2</v>
      </c>
      <c r="J204" s="18">
        <v>4.2099999999999999E-2</v>
      </c>
      <c r="K204" s="18">
        <v>4.48E-2</v>
      </c>
      <c r="L204" s="18">
        <v>5.74E-2</v>
      </c>
      <c r="M204" s="18">
        <v>3.56E-2</v>
      </c>
      <c r="N204" s="18">
        <v>3.9600000000000003E-2</v>
      </c>
      <c r="P204" s="28">
        <f t="shared" si="0"/>
        <v>8.4499999999999992E-2</v>
      </c>
      <c r="Q204" t="s">
        <v>23</v>
      </c>
    </row>
    <row r="205" spans="1:17" ht="14" x14ac:dyDescent="0.2">
      <c r="A205" s="9">
        <v>44408</v>
      </c>
      <c r="B205" s="8">
        <v>6339</v>
      </c>
      <c r="C205" s="3">
        <v>4.3700000000000003E-2</v>
      </c>
      <c r="D205" s="3">
        <v>4.1000000000000002E-2</v>
      </c>
      <c r="E205" s="1">
        <v>267.37</v>
      </c>
      <c r="F205" s="19">
        <v>193.81</v>
      </c>
      <c r="G205" s="21" t="s">
        <v>57</v>
      </c>
      <c r="H205" s="18">
        <v>8.7400000000000005E-2</v>
      </c>
      <c r="I205" s="18">
        <v>3.8399999999999997E-2</v>
      </c>
      <c r="J205" s="18">
        <v>4.1500000000000002E-2</v>
      </c>
      <c r="K205" s="18">
        <v>4.4200000000000003E-2</v>
      </c>
      <c r="L205" s="18">
        <v>5.6599999999999998E-2</v>
      </c>
      <c r="M205" s="18">
        <v>3.7600000000000001E-2</v>
      </c>
      <c r="N205" s="18">
        <v>3.9E-2</v>
      </c>
      <c r="P205" s="28">
        <f t="shared" si="0"/>
        <v>8.5199999999999998E-2</v>
      </c>
      <c r="Q205" t="s">
        <v>58</v>
      </c>
    </row>
    <row r="206" spans="1:17" x14ac:dyDescent="0.15">
      <c r="A206" s="9">
        <v>44439</v>
      </c>
      <c r="B206" s="8">
        <v>6460</v>
      </c>
      <c r="C206" s="3">
        <v>4.2299999999999997E-2</v>
      </c>
      <c r="D206" s="3">
        <v>3.9600000000000003E-2</v>
      </c>
      <c r="E206" s="1">
        <v>267.37</v>
      </c>
      <c r="F206" s="19">
        <v>193.81</v>
      </c>
      <c r="G206" s="21">
        <v>175.51</v>
      </c>
      <c r="H206" s="18">
        <v>7.8899999999999998E-2</v>
      </c>
      <c r="I206" s="18">
        <v>3.6799999999999999E-2</v>
      </c>
      <c r="J206" s="18">
        <v>3.9399999999999998E-2</v>
      </c>
      <c r="K206" s="18">
        <v>4.2099999999999999E-2</v>
      </c>
      <c r="L206" s="18">
        <v>5.3699999999999998E-2</v>
      </c>
      <c r="M206" s="18">
        <v>3.5700000000000003E-2</v>
      </c>
      <c r="N206" s="18">
        <v>3.6799999999999999E-2</v>
      </c>
      <c r="P206" s="28">
        <f t="shared" si="0"/>
        <v>8.1699999999999995E-2</v>
      </c>
      <c r="Q206" t="s">
        <v>25</v>
      </c>
    </row>
    <row r="207" spans="1:17" x14ac:dyDescent="0.15">
      <c r="A207" s="15">
        <v>44469</v>
      </c>
      <c r="B207" s="8">
        <v>6688</v>
      </c>
      <c r="C207" s="3">
        <v>4.1599999999999998E-2</v>
      </c>
      <c r="D207" s="3">
        <v>3.8899999999999997E-2</v>
      </c>
      <c r="E207" s="1">
        <v>286.05</v>
      </c>
      <c r="F207" s="19">
        <v>195.03</v>
      </c>
      <c r="G207" s="21">
        <v>175.51</v>
      </c>
      <c r="H207" s="18">
        <v>8.9399999999999993E-2</v>
      </c>
      <c r="I207" s="18">
        <v>3.78E-2</v>
      </c>
      <c r="J207" s="18">
        <v>4.0099999999999997E-2</v>
      </c>
      <c r="K207" s="18">
        <v>4.2799999999999998E-2</v>
      </c>
      <c r="L207" s="18">
        <v>5.8599999999999999E-2</v>
      </c>
      <c r="M207" s="18">
        <v>3.61E-2</v>
      </c>
      <c r="N207" s="18">
        <v>3.7999999999999999E-2</v>
      </c>
      <c r="P207" s="28">
        <f t="shared" si="0"/>
        <v>8.1699999999999995E-2</v>
      </c>
      <c r="Q207" t="s">
        <v>23</v>
      </c>
    </row>
    <row r="208" spans="1:17" x14ac:dyDescent="0.15">
      <c r="A208" s="9">
        <v>44500</v>
      </c>
      <c r="B208" s="8">
        <v>6840</v>
      </c>
      <c r="C208" s="3">
        <v>4.1099999999999998E-2</v>
      </c>
      <c r="D208" s="3">
        <v>3.8399999999999997E-2</v>
      </c>
      <c r="E208" s="1">
        <v>286.05</v>
      </c>
      <c r="F208" s="2">
        <v>195.03</v>
      </c>
      <c r="G208" s="1">
        <v>175.51</v>
      </c>
      <c r="H208" s="3">
        <v>8.9399999999999993E-2</v>
      </c>
      <c r="I208" s="3">
        <v>3.73E-2</v>
      </c>
      <c r="J208" s="3">
        <v>3.95E-2</v>
      </c>
      <c r="K208" s="18">
        <v>4.2200000000000001E-2</v>
      </c>
      <c r="L208" s="3">
        <v>5.7599999999999998E-2</v>
      </c>
      <c r="M208" s="3">
        <v>3.5499999999999997E-2</v>
      </c>
      <c r="N208" s="3">
        <v>3.7100000000000001E-2</v>
      </c>
      <c r="O208" s="1"/>
      <c r="P208" s="29">
        <f t="shared" si="0"/>
        <v>8.0600000000000005E-2</v>
      </c>
      <c r="Q208" t="s">
        <v>25</v>
      </c>
    </row>
    <row r="209" spans="1:17" x14ac:dyDescent="0.15">
      <c r="A209" s="9">
        <v>44530</v>
      </c>
      <c r="B209" s="8">
        <v>6849</v>
      </c>
      <c r="C209" s="3">
        <v>4.02E-2</v>
      </c>
      <c r="D209" s="3">
        <v>3.7499999999999999E-2</v>
      </c>
      <c r="E209" s="1">
        <v>286.05</v>
      </c>
      <c r="F209" s="2">
        <v>195.03</v>
      </c>
      <c r="G209" s="1">
        <v>175.51</v>
      </c>
      <c r="H209" s="3">
        <v>9.0800000000000006E-2</v>
      </c>
      <c r="I209" s="3">
        <v>3.7900000000000003E-2</v>
      </c>
      <c r="J209" s="3">
        <v>3.9899999999999998E-2</v>
      </c>
      <c r="K209" s="3">
        <v>4.2599999999999999E-2</v>
      </c>
      <c r="L209" s="3">
        <v>5.8299999999999998E-2</v>
      </c>
      <c r="M209" s="3">
        <v>3.5900000000000001E-2</v>
      </c>
      <c r="N209" s="3">
        <v>3.7199999999999997E-2</v>
      </c>
      <c r="O209" s="1"/>
      <c r="P209" s="29">
        <f t="shared" si="0"/>
        <v>8.0100000000000005E-2</v>
      </c>
      <c r="Q209" t="s">
        <v>25</v>
      </c>
    </row>
    <row r="210" spans="1:17" x14ac:dyDescent="0.15">
      <c r="A210" s="9">
        <v>44561</v>
      </c>
      <c r="B210" s="8">
        <v>6846</v>
      </c>
      <c r="C210" s="3">
        <v>4.1799999999999997E-2</v>
      </c>
      <c r="D210" s="29">
        <f>C210-0.23%</f>
        <v>3.9499999999999993E-2</v>
      </c>
      <c r="E210" s="1">
        <v>292.88</v>
      </c>
      <c r="F210" s="2">
        <v>198.99</v>
      </c>
      <c r="G210" s="1">
        <v>169.71</v>
      </c>
      <c r="H210" s="3">
        <v>0.1048</v>
      </c>
      <c r="I210" s="3">
        <v>4.1799999999999997E-2</v>
      </c>
      <c r="J210" s="3">
        <v>4.2299999999999997E-2</v>
      </c>
      <c r="K210" s="3">
        <v>4.4600000000000001E-2</v>
      </c>
      <c r="L210" s="3">
        <v>6.1800000000000001E-2</v>
      </c>
      <c r="M210" s="3">
        <v>3.6200000000000003E-2</v>
      </c>
      <c r="N210" s="3">
        <v>3.9600000000000003E-2</v>
      </c>
      <c r="O210" s="1"/>
      <c r="P210" s="29">
        <f t="shared" si="0"/>
        <v>8.4099999999999994E-2</v>
      </c>
      <c r="Q210" t="s">
        <v>23</v>
      </c>
    </row>
    <row r="211" spans="1:17" x14ac:dyDescent="0.15">
      <c r="A211" s="9">
        <v>44592</v>
      </c>
      <c r="B211" s="8">
        <v>6939</v>
      </c>
      <c r="C211" s="3">
        <v>4.2599999999999999E-2</v>
      </c>
      <c r="D211" s="3">
        <v>4.0300000000000002E-2</v>
      </c>
      <c r="E211" s="1">
        <v>292.88</v>
      </c>
      <c r="F211" s="2">
        <v>198.99</v>
      </c>
      <c r="G211" s="1">
        <v>169.71</v>
      </c>
      <c r="H211" s="3">
        <v>0.108</v>
      </c>
      <c r="I211" s="3">
        <v>4.1700000000000001E-2</v>
      </c>
      <c r="J211" s="3">
        <v>4.2500000000000003E-2</v>
      </c>
      <c r="K211" s="3">
        <v>4.48E-2</v>
      </c>
      <c r="L211" s="3">
        <v>6.2E-2</v>
      </c>
      <c r="M211" s="3">
        <v>3.6299999999999999E-2</v>
      </c>
      <c r="N211" s="3">
        <v>3.9800000000000002E-2</v>
      </c>
      <c r="O211" s="1"/>
      <c r="P211" s="29">
        <f t="shared" si="0"/>
        <v>8.5100000000000009E-2</v>
      </c>
      <c r="Q211" t="s">
        <v>25</v>
      </c>
    </row>
    <row r="212" spans="1:17" x14ac:dyDescent="0.15">
      <c r="A212" s="9">
        <v>44620</v>
      </c>
      <c r="B212" s="8">
        <v>6879</v>
      </c>
      <c r="C212" s="3">
        <v>3.95E-2</v>
      </c>
      <c r="D212" s="3">
        <v>3.7199999999999997E-2</v>
      </c>
      <c r="E212" s="1">
        <v>292.88</v>
      </c>
      <c r="F212" s="2">
        <v>198.99</v>
      </c>
      <c r="G212" s="1">
        <v>169.71</v>
      </c>
      <c r="H212" s="3">
        <v>8.3000000000000001E-3</v>
      </c>
      <c r="I212" s="3">
        <v>4.3799999999999999E-2</v>
      </c>
      <c r="J212" s="3">
        <v>4.3700000000000003E-2</v>
      </c>
      <c r="K212" s="3">
        <v>4.5999999999999999E-2</v>
      </c>
      <c r="L212" s="3">
        <v>6.3799999999999996E-2</v>
      </c>
      <c r="M212" s="3">
        <v>3.7400000000000003E-2</v>
      </c>
      <c r="N212" s="3">
        <v>4.1500000000000002E-2</v>
      </c>
      <c r="O212" s="1"/>
      <c r="P212" s="29">
        <f t="shared" si="0"/>
        <v>8.3199999999999996E-2</v>
      </c>
    </row>
    <row r="213" spans="1:17" x14ac:dyDescent="0.15">
      <c r="A213" s="9">
        <v>44651</v>
      </c>
      <c r="B213" s="8">
        <v>6528</v>
      </c>
      <c r="C213" s="3">
        <v>4.3200000000000002E-2</v>
      </c>
      <c r="D213" s="3">
        <v>4.0599999999999997E-2</v>
      </c>
      <c r="E213" s="1">
        <v>292.88</v>
      </c>
      <c r="F213" s="2">
        <v>198.99</v>
      </c>
      <c r="G213" s="1">
        <v>169.71</v>
      </c>
      <c r="H213" s="3">
        <v>0.12130000000000001</v>
      </c>
      <c r="I213" s="3">
        <v>4.6699999999999998E-2</v>
      </c>
      <c r="J213" s="3">
        <v>4.7699999999999999E-2</v>
      </c>
      <c r="K213" s="3">
        <v>5.0299999999999997E-2</v>
      </c>
      <c r="L213" s="3">
        <v>6.9599999999999995E-2</v>
      </c>
      <c r="M213" s="3">
        <v>4.0899999999999999E-2</v>
      </c>
      <c r="N213" s="3">
        <v>4.5100000000000001E-2</v>
      </c>
      <c r="O213" s="1"/>
      <c r="P213" s="29">
        <f t="shared" si="0"/>
        <v>9.0900000000000009E-2</v>
      </c>
    </row>
    <row r="214" spans="1:17" x14ac:dyDescent="0.15">
      <c r="A214" s="9">
        <v>44681</v>
      </c>
      <c r="B214" s="8">
        <v>7209</v>
      </c>
      <c r="C214" s="3">
        <v>4.3999999999999997E-2</v>
      </c>
      <c r="D214" s="3">
        <v>4.1399999999999999E-2</v>
      </c>
      <c r="E214" s="1">
        <v>292.88</v>
      </c>
      <c r="F214" s="2">
        <v>198.99</v>
      </c>
      <c r="G214" s="1">
        <v>169.71</v>
      </c>
      <c r="H214" s="3">
        <v>0.12239999999999999</v>
      </c>
      <c r="I214" s="3">
        <v>4.24E-2</v>
      </c>
      <c r="J214" s="3">
        <v>4.36E-2</v>
      </c>
      <c r="K214" s="3">
        <v>4.6199999999999998E-2</v>
      </c>
      <c r="L214" s="1" t="s">
        <v>59</v>
      </c>
      <c r="M214" s="3">
        <v>3.73E-2</v>
      </c>
      <c r="N214" s="3">
        <v>4.1500000000000002E-2</v>
      </c>
      <c r="O214" s="1"/>
      <c r="P214" s="29">
        <f t="shared" si="0"/>
        <v>8.7599999999999997E-2</v>
      </c>
    </row>
    <row r="215" spans="1:17" x14ac:dyDescent="0.15">
      <c r="A215" s="9">
        <v>44712</v>
      </c>
      <c r="B215" s="8">
        <v>7580</v>
      </c>
      <c r="C215" s="3">
        <v>4.4400000000000002E-2</v>
      </c>
      <c r="D215" s="3">
        <v>4.1799999999999997E-2</v>
      </c>
      <c r="E215" s="1">
        <v>292.88</v>
      </c>
      <c r="F215" s="2">
        <v>198.99</v>
      </c>
      <c r="G215" s="1">
        <v>169.71</v>
      </c>
      <c r="H215" s="3">
        <v>0.13089999999999999</v>
      </c>
      <c r="I215" s="3">
        <v>4.1799999999999997E-2</v>
      </c>
      <c r="J215" s="3">
        <v>4.3099999999999999E-2</v>
      </c>
      <c r="K215" s="3">
        <v>4.5699999999999998E-2</v>
      </c>
      <c r="L215" s="3">
        <v>6.2799999999999995E-2</v>
      </c>
      <c r="M215" s="3">
        <v>3.6900000000000002E-2</v>
      </c>
      <c r="N215" s="3">
        <v>4.0800000000000003E-2</v>
      </c>
      <c r="O215" s="1"/>
      <c r="P215" s="29">
        <f t="shared" si="0"/>
        <v>8.7499999999999994E-2</v>
      </c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6EE6-D23B-274B-9212-28363C258E97}">
  <dimension ref="A1:E14"/>
  <sheetViews>
    <sheetView workbookViewId="0">
      <selection activeCell="A2" sqref="A2:XFD2"/>
    </sheetView>
  </sheetViews>
  <sheetFormatPr baseColWidth="10" defaultRowHeight="13" x14ac:dyDescent="0.15"/>
  <cols>
    <col min="3" max="4" width="10.83203125" style="1"/>
  </cols>
  <sheetData>
    <row r="1" spans="1:5" x14ac:dyDescent="0.15">
      <c r="A1" s="10" t="s">
        <v>35</v>
      </c>
      <c r="B1" s="10" t="s">
        <v>20</v>
      </c>
      <c r="C1" s="4" t="s">
        <v>36</v>
      </c>
      <c r="D1" s="4" t="s">
        <v>18</v>
      </c>
    </row>
    <row r="2" spans="1:5" x14ac:dyDescent="0.15">
      <c r="A2" s="5">
        <v>44347</v>
      </c>
      <c r="B2" s="8">
        <v>5912</v>
      </c>
      <c r="C2" s="3">
        <v>4.41E-2</v>
      </c>
      <c r="D2" s="3">
        <v>4.2500000000000003E-2</v>
      </c>
      <c r="E2" t="s">
        <v>56</v>
      </c>
    </row>
    <row r="3" spans="1:5" x14ac:dyDescent="0.15">
      <c r="A3" s="14">
        <v>44377</v>
      </c>
      <c r="B3" s="8">
        <v>6204</v>
      </c>
      <c r="C3" s="3">
        <v>4.24E-2</v>
      </c>
      <c r="D3" s="3">
        <v>4.2099999999999999E-2</v>
      </c>
      <c r="E3" s="10"/>
    </row>
    <row r="4" spans="1:5" x14ac:dyDescent="0.15">
      <c r="A4" s="5">
        <v>44408</v>
      </c>
      <c r="B4" s="8">
        <v>6339</v>
      </c>
      <c r="C4" s="3">
        <v>4.3700000000000003E-2</v>
      </c>
      <c r="D4" s="3">
        <v>4.1500000000000002E-2</v>
      </c>
    </row>
    <row r="5" spans="1:5" x14ac:dyDescent="0.15">
      <c r="A5" s="5">
        <v>44439</v>
      </c>
      <c r="B5" s="8">
        <v>6460</v>
      </c>
      <c r="C5" s="3">
        <v>4.2299999999999997E-2</v>
      </c>
      <c r="D5" s="3">
        <v>3.9399999999999998E-2</v>
      </c>
    </row>
    <row r="6" spans="1:5" x14ac:dyDescent="0.15">
      <c r="A6" s="5">
        <v>44469</v>
      </c>
      <c r="B6" s="8">
        <v>6688</v>
      </c>
      <c r="C6" s="3">
        <v>4.1599999999999998E-2</v>
      </c>
      <c r="D6" s="3">
        <v>4.0099999999999997E-2</v>
      </c>
    </row>
    <row r="7" spans="1:5" x14ac:dyDescent="0.15">
      <c r="A7" s="5">
        <v>44500</v>
      </c>
      <c r="B7" s="8">
        <v>6840.2</v>
      </c>
      <c r="C7" s="3">
        <v>4.1099999999999998E-2</v>
      </c>
      <c r="D7" s="3">
        <v>3.95E-2</v>
      </c>
    </row>
    <row r="8" spans="1:5" x14ac:dyDescent="0.15">
      <c r="A8" s="5">
        <v>44530</v>
      </c>
      <c r="B8" s="8">
        <v>6849</v>
      </c>
      <c r="C8" s="3">
        <v>4.02E-2</v>
      </c>
      <c r="D8" s="3">
        <v>3.9899999999999998E-2</v>
      </c>
    </row>
    <row r="9" spans="1:5" x14ac:dyDescent="0.15">
      <c r="A9" s="5">
        <v>44561</v>
      </c>
      <c r="B9" s="8">
        <v>6846</v>
      </c>
      <c r="C9" s="30">
        <v>4.1799999999999997E-2</v>
      </c>
      <c r="D9" s="3">
        <v>4.2299999999999997E-2</v>
      </c>
    </row>
    <row r="10" spans="1:5" x14ac:dyDescent="0.15">
      <c r="A10" s="5">
        <v>44592</v>
      </c>
      <c r="B10" s="8">
        <v>6939</v>
      </c>
      <c r="C10" s="3">
        <v>4.2599999999999999E-2</v>
      </c>
      <c r="D10" s="3">
        <v>4.2500000000000003E-2</v>
      </c>
    </row>
    <row r="11" spans="1:5" x14ac:dyDescent="0.15">
      <c r="A11" s="5">
        <v>44620</v>
      </c>
      <c r="B11" s="8">
        <v>6879</v>
      </c>
      <c r="C11" s="30">
        <v>3.95E-2</v>
      </c>
      <c r="D11" s="3">
        <v>4.3700000000000003E-2</v>
      </c>
    </row>
    <row r="12" spans="1:5" x14ac:dyDescent="0.15">
      <c r="A12" s="14">
        <v>44651</v>
      </c>
      <c r="B12" s="8">
        <v>6528</v>
      </c>
      <c r="C12" s="3">
        <v>4.3200000000000002E-2</v>
      </c>
      <c r="D12" s="3">
        <v>4.7699999999999999E-2</v>
      </c>
    </row>
    <row r="13" spans="1:5" x14ac:dyDescent="0.15">
      <c r="A13" s="5">
        <v>44681</v>
      </c>
      <c r="B13" s="8">
        <v>7209</v>
      </c>
      <c r="C13" s="3">
        <v>4.3999999999999997E-2</v>
      </c>
      <c r="D13" s="3">
        <v>4.36E-2</v>
      </c>
    </row>
    <row r="14" spans="1:5" x14ac:dyDescent="0.15">
      <c r="A14" s="5">
        <v>44712</v>
      </c>
      <c r="B14" s="8">
        <v>7580</v>
      </c>
      <c r="C14" s="3">
        <v>4.4400000000000002E-2</v>
      </c>
      <c r="D14" s="3">
        <v>4.3099999999999999E-2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Historical ERP</vt:lpstr>
      <vt:lpstr>Last 12 months data</vt:lpstr>
      <vt:lpstr>ERP in last 12 months</vt:lpstr>
    </vt:vector>
  </TitlesOfParts>
  <Company>Stern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Aswath Damodaran</dc:creator>
  <cp:lastModifiedBy>Aswath Damodaran</cp:lastModifiedBy>
  <dcterms:created xsi:type="dcterms:W3CDTF">2009-10-16T17:37:56Z</dcterms:created>
  <dcterms:modified xsi:type="dcterms:W3CDTF">2026-06-01T21:13:46Z</dcterms:modified>
</cp:coreProperties>
</file>